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radno final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E96" i="1" l="1"/>
  <c r="E86" i="1"/>
  <c r="C138" i="1" l="1"/>
  <c r="E97" i="1"/>
  <c r="C146" i="1" s="1"/>
  <c r="C88" i="1"/>
  <c r="E87" i="1"/>
  <c r="E85" i="1"/>
  <c r="E84" i="1"/>
  <c r="E83" i="1"/>
  <c r="E75" i="1"/>
  <c r="E74" i="1"/>
  <c r="E73" i="1"/>
  <c r="E72" i="1"/>
  <c r="E71" i="1"/>
  <c r="C64" i="1"/>
  <c r="E63" i="1"/>
  <c r="E62" i="1"/>
  <c r="E61" i="1"/>
  <c r="E60" i="1"/>
  <c r="E59" i="1"/>
  <c r="E58" i="1"/>
  <c r="E57" i="1"/>
  <c r="C50" i="1"/>
  <c r="E49" i="1"/>
  <c r="E48" i="1"/>
  <c r="E47" i="1"/>
  <c r="E46" i="1"/>
  <c r="E45" i="1"/>
  <c r="E44" i="1"/>
  <c r="E43" i="1"/>
  <c r="E42" i="1"/>
  <c r="E41" i="1"/>
  <c r="E40" i="1"/>
  <c r="E39" i="1"/>
  <c r="E38" i="1"/>
  <c r="C30" i="1"/>
  <c r="D13" i="1"/>
  <c r="G127" i="1" s="1"/>
  <c r="D12" i="1"/>
  <c r="D121" i="1" s="1"/>
  <c r="D11" i="1"/>
  <c r="D109" i="1" s="1"/>
  <c r="D10" i="1"/>
  <c r="D27" i="1" s="1"/>
  <c r="E67" i="1" s="1"/>
  <c r="C9" i="1"/>
  <c r="E64" i="1" l="1"/>
  <c r="C143" i="1" s="1"/>
  <c r="E76" i="1"/>
  <c r="C144" i="1" s="1"/>
  <c r="D28" i="1"/>
  <c r="E79" i="1" s="1"/>
  <c r="G100" i="1"/>
  <c r="D104" i="1"/>
  <c r="F104" i="1" s="1"/>
  <c r="G104" i="1" s="1"/>
  <c r="D108" i="1"/>
  <c r="F108" i="1" s="1"/>
  <c r="G108" i="1" s="1"/>
  <c r="D118" i="1"/>
  <c r="F118" i="1" s="1"/>
  <c r="G118" i="1" s="1"/>
  <c r="D120" i="1"/>
  <c r="F120" i="1" s="1"/>
  <c r="D123" i="1"/>
  <c r="F123" i="1" s="1"/>
  <c r="G123" i="1" s="1"/>
  <c r="D103" i="1"/>
  <c r="F103" i="1" s="1"/>
  <c r="G103" i="1" s="1"/>
  <c r="D107" i="1"/>
  <c r="F107" i="1" s="1"/>
  <c r="G107" i="1" s="1"/>
  <c r="G114" i="1"/>
  <c r="D119" i="1"/>
  <c r="F119" i="1" s="1"/>
  <c r="G119" i="1" s="1"/>
  <c r="D122" i="1"/>
  <c r="F122" i="1" s="1"/>
  <c r="G122" i="1" s="1"/>
  <c r="F121" i="1"/>
  <c r="G121" i="1" s="1"/>
  <c r="F109" i="1"/>
  <c r="G109" i="1" s="1"/>
  <c r="D137" i="1"/>
  <c r="D133" i="1"/>
  <c r="D134" i="1"/>
  <c r="D130" i="1"/>
  <c r="D135" i="1"/>
  <c r="D131" i="1"/>
  <c r="D136" i="1"/>
  <c r="D132" i="1"/>
  <c r="E50" i="1"/>
  <c r="C142" i="1" s="1"/>
  <c r="E88" i="1"/>
  <c r="C145" i="1" s="1"/>
  <c r="D25" i="1"/>
  <c r="D29" i="1"/>
  <c r="E92" i="1" s="1"/>
  <c r="D26" i="1"/>
  <c r="E53" i="1" s="1"/>
  <c r="D106" i="1"/>
  <c r="D110" i="1"/>
  <c r="D105" i="1"/>
  <c r="D117" i="1"/>
  <c r="G120" i="1" l="1"/>
  <c r="C141" i="1"/>
  <c r="F106" i="1"/>
  <c r="G106" i="1" s="1"/>
  <c r="F117" i="1"/>
  <c r="G117" i="1" s="1"/>
  <c r="F110" i="1"/>
  <c r="G110" i="1" s="1"/>
  <c r="F136" i="1"/>
  <c r="G136" i="1" s="1"/>
  <c r="F130" i="1"/>
  <c r="G130" i="1" s="1"/>
  <c r="F105" i="1"/>
  <c r="G105" i="1" s="1"/>
  <c r="F134" i="1"/>
  <c r="G134" i="1" s="1"/>
  <c r="F131" i="1"/>
  <c r="G131" i="1" s="1"/>
  <c r="F133" i="1"/>
  <c r="G133" i="1" s="1"/>
  <c r="D30" i="1"/>
  <c r="E34" i="1"/>
  <c r="F132" i="1"/>
  <c r="G132" i="1" s="1"/>
  <c r="F135" i="1"/>
  <c r="G135" i="1" s="1"/>
  <c r="F137" i="1"/>
  <c r="G137" i="1" s="1"/>
  <c r="G124" i="1" l="1"/>
  <c r="C148" i="1" s="1"/>
  <c r="G111" i="1"/>
  <c r="C147" i="1" s="1"/>
  <c r="G138" i="1"/>
  <c r="C149" i="1" s="1"/>
  <c r="C150" i="1" l="1"/>
  <c r="C151" i="1" s="1"/>
  <c r="C152" i="1" s="1"/>
</calcChain>
</file>

<file path=xl/sharedStrings.xml><?xml version="1.0" encoding="utf-8"?>
<sst xmlns="http://schemas.openxmlformats.org/spreadsheetml/2006/main" count="196" uniqueCount="142">
  <si>
    <t>Ponuditelj unosi podatke isključivo u ćelije označene crvenom bojom, ostali se podaci ne smiju mijenjati</t>
  </si>
  <si>
    <t xml:space="preserve">Procjenjena vrijednost predmeta nabave </t>
  </si>
  <si>
    <t>1.</t>
  </si>
  <si>
    <t>Grupa 1 -Televizija</t>
  </si>
  <si>
    <t>2.</t>
  </si>
  <si>
    <t>Grupa 2 - Tisak (Print)</t>
  </si>
  <si>
    <t>3.</t>
  </si>
  <si>
    <t>Grupa 3 - Radio</t>
  </si>
  <si>
    <t>4.</t>
  </si>
  <si>
    <t>Grupa 5 - Online</t>
  </si>
  <si>
    <t xml:space="preserve">Napomene: </t>
  </si>
  <si>
    <t>1. Nije dopušteno pojedinačno nuđenje po grupama</t>
  </si>
  <si>
    <t xml:space="preserve">2. Obavezno je nuditi cjelokupan predmet nabave </t>
  </si>
  <si>
    <t xml:space="preserve">3. Ponuđene vrijednosti po grupama moraju biti sukladne strukturi procijenjene vrijednosti te jednake ili manje od naznačenih iznosa </t>
  </si>
  <si>
    <t>4. U jediničnu cijenu i/ili popust uključena je izrada strategije, medijskog planiranja, zakupa i evaluacije kampanje</t>
  </si>
  <si>
    <t>8. Navedene količine su okvirne i procijenjene,  točne količine bit će definirane ovisno o potrebama naručitelja i predloženim medija planovima odabranog ponuditelja.</t>
  </si>
  <si>
    <t xml:space="preserve">Struktura procijenjenog iznosa grupe 1: Televizija </t>
  </si>
  <si>
    <t>TV kuća</t>
  </si>
  <si>
    <t>Udio (%)</t>
  </si>
  <si>
    <t xml:space="preserve">Procijenjeni iznos po pojedinoj TV kući  kn </t>
  </si>
  <si>
    <t>1.1.</t>
  </si>
  <si>
    <t>HTV1</t>
  </si>
  <si>
    <t>1.2.</t>
  </si>
  <si>
    <t>HTV2</t>
  </si>
  <si>
    <t>1.3.</t>
  </si>
  <si>
    <t>RTL *</t>
  </si>
  <si>
    <t>1.4.</t>
  </si>
  <si>
    <t>NOVA TV *</t>
  </si>
  <si>
    <t>1.5.</t>
  </si>
  <si>
    <t xml:space="preserve">Lokalne i regionalne TV postaje </t>
  </si>
  <si>
    <r>
      <t xml:space="preserve">Postotak od procjenjene vrijednosti </t>
    </r>
    <r>
      <rPr>
        <b/>
        <sz val="11"/>
        <rFont val="Calibri"/>
        <family val="2"/>
        <charset val="238"/>
        <scheme val="minor"/>
      </rPr>
      <t>predmeta nabave</t>
    </r>
  </si>
  <si>
    <t>CIJENA PO SEKUNDI I POPUST</t>
  </si>
  <si>
    <t>Doba dana (Daypart)</t>
  </si>
  <si>
    <t>Broj sekundi</t>
  </si>
  <si>
    <t xml:space="preserve">Jedinična cijena sekunde u kn </t>
  </si>
  <si>
    <t>Ukupna cijena (HRK), programski i sezonalni indeks 1</t>
  </si>
  <si>
    <t>01:00 - 06:00</t>
  </si>
  <si>
    <t>06:00 - 07:00</t>
  </si>
  <si>
    <t>07:00 - 11:00</t>
  </si>
  <si>
    <t>11:00 - 14:00</t>
  </si>
  <si>
    <t>14:00 - 16:00</t>
  </si>
  <si>
    <t>16:00 - 18:00</t>
  </si>
  <si>
    <t>18:00 - 19:00</t>
  </si>
  <si>
    <t>19:00 - 21:00</t>
  </si>
  <si>
    <t>21:00 - 22:00</t>
  </si>
  <si>
    <t>22:00 - 23:00</t>
  </si>
  <si>
    <t>23:00 - 00:00</t>
  </si>
  <si>
    <t>00:00 - 01:00</t>
  </si>
  <si>
    <t>Ukupna cijena oglašavanje HTV 1</t>
  </si>
  <si>
    <t>01:00 - 12:00</t>
  </si>
  <si>
    <t>12:00 - 16:00</t>
  </si>
  <si>
    <t>18:00 - 21:00</t>
  </si>
  <si>
    <t>23:00 - 01:00</t>
  </si>
  <si>
    <t>Ukupna cijena oglašavanje HTV 2</t>
  </si>
  <si>
    <t>RTL</t>
  </si>
  <si>
    <t>CPP</t>
  </si>
  <si>
    <t xml:space="preserve">Doba dana (Daypart) i vremenski raspon </t>
  </si>
  <si>
    <t>Broj GRP-a (18-49)</t>
  </si>
  <si>
    <t>CPP (cijena po GRP-u, eq. 30'')</t>
  </si>
  <si>
    <t>Morning 02:00-12:59</t>
  </si>
  <si>
    <t>Daytime 13:00-15:59</t>
  </si>
  <si>
    <t>Access prime time 16:00-18:59</t>
  </si>
  <si>
    <t>Prime time 19:00-22:59</t>
  </si>
  <si>
    <t>Late night 23:00-02:00</t>
  </si>
  <si>
    <t>Ukupna cijena oglašavanje RTL</t>
  </si>
  <si>
    <t>NOVA TV</t>
  </si>
  <si>
    <t>Broj GRP-a (18-54)</t>
  </si>
  <si>
    <t>Morning 07:00-10:00</t>
  </si>
  <si>
    <t>Daytime 10:00-16:00</t>
  </si>
  <si>
    <t>Access prime time 16:00-19:30</t>
  </si>
  <si>
    <t>Prime time 19:30-23:30</t>
  </si>
  <si>
    <t>Late night 23:30-07:00</t>
  </si>
  <si>
    <t>Ukupna cijena oglašavanje NovaTV</t>
  </si>
  <si>
    <t>Lokalne i regionalne TV postaje*</t>
  </si>
  <si>
    <t xml:space="preserve">Iznos popusta kn </t>
  </si>
  <si>
    <t>Ukupna cijena kn</t>
  </si>
  <si>
    <t>00:00 - 24:00 ili tijekom emitiranja</t>
  </si>
  <si>
    <t>Ukupna cijena oglašavanje lokalne i regionalne TV</t>
  </si>
  <si>
    <t>TISAK (PRINT)</t>
  </si>
  <si>
    <t>Postotak od procjenjene vrijednosti predmeta nabave</t>
  </si>
  <si>
    <t>Najmanji očekivani popust na redovni cjenik je 30%</t>
  </si>
  <si>
    <t>Izdanje</t>
  </si>
  <si>
    <t xml:space="preserve">Udio u procijenjenoj vrijednosti za tisak, % </t>
  </si>
  <si>
    <t>Iznos udjela u procijenjenoj vrijednosti za tisak, kn</t>
  </si>
  <si>
    <t>Popust na RATE CARD (službeni cjenik), %</t>
  </si>
  <si>
    <t>Cijena ponude za procjenjeni udio</t>
  </si>
  <si>
    <t>24sata</t>
  </si>
  <si>
    <t>Večernji list</t>
  </si>
  <si>
    <t>Novi list</t>
  </si>
  <si>
    <t>Glas Istre</t>
  </si>
  <si>
    <t>Glas Slavonije</t>
  </si>
  <si>
    <t>ostali lokalni i/ili stručni tisak</t>
  </si>
  <si>
    <t>Ukupna cijena oglašavanje tisak</t>
  </si>
  <si>
    <t>RADIO</t>
  </si>
  <si>
    <t>Najmanji očekivani popust na redovni cjenik je 40%</t>
  </si>
  <si>
    <t>Postaja</t>
  </si>
  <si>
    <t>Udio</t>
  </si>
  <si>
    <t xml:space="preserve">Iznos popusta </t>
  </si>
  <si>
    <t>Narodni radio</t>
  </si>
  <si>
    <t>Otvoreni radio</t>
  </si>
  <si>
    <t>Hrvatski radio - svi centri</t>
  </si>
  <si>
    <t>Antena Zagreb</t>
  </si>
  <si>
    <t>Soundset mreža</t>
  </si>
  <si>
    <t>Jadranska mreža</t>
  </si>
  <si>
    <t>ostale  radio postaje</t>
  </si>
  <si>
    <t>Ukupna cijena oglašavanje radio</t>
  </si>
  <si>
    <t>ONLINE - uključuje samo posjetitelje iz Republike Hrvatske</t>
  </si>
  <si>
    <t>Najmanji očekivani popust na redovni cjenik je 60%</t>
  </si>
  <si>
    <t>Portal</t>
  </si>
  <si>
    <t>Iznos udjela u procijenjenoj vrijednosti za online, kn</t>
  </si>
  <si>
    <t>Popust na RATE CARD, cijena po prikazivanju (službeni cjenik), %</t>
  </si>
  <si>
    <t>jutarnji.hr</t>
  </si>
  <si>
    <t>večernji.hr</t>
  </si>
  <si>
    <t>24sata.hr</t>
  </si>
  <si>
    <t>tportal.hr</t>
  </si>
  <si>
    <t>dnevnik.hr</t>
  </si>
  <si>
    <t>net.hr</t>
  </si>
  <si>
    <t>poslovni.hr</t>
  </si>
  <si>
    <t>ostali portali</t>
  </si>
  <si>
    <t>Ukupna cijena online oglašavanja</t>
  </si>
  <si>
    <t xml:space="preserve">Rekapitulacija troškovnika </t>
  </si>
  <si>
    <t>Televizija</t>
  </si>
  <si>
    <t>Tisak (Print)</t>
  </si>
  <si>
    <t>Radio</t>
  </si>
  <si>
    <t>Online</t>
  </si>
  <si>
    <t>Cijena ponude bez PDV-a</t>
  </si>
  <si>
    <t>PDV</t>
  </si>
  <si>
    <t>Ukupna cijena ponude s PDV-om</t>
  </si>
  <si>
    <r>
      <t xml:space="preserve">Napomena: dobavljač je dužan osigurati emitiranje na bilo kojoj lokalnoj i regionalnoj TV postaji po niže navedenoj </t>
    </r>
    <r>
      <rPr>
        <b/>
        <sz val="11"/>
        <rFont val="Calibri"/>
        <family val="2"/>
        <charset val="238"/>
        <scheme val="minor"/>
      </rPr>
      <t>maksimalnoj</t>
    </r>
    <r>
      <rPr>
        <sz val="11"/>
        <rFont val="Calibri"/>
        <family val="2"/>
        <charset val="238"/>
        <scheme val="minor"/>
      </rPr>
      <t xml:space="preserve"> cijeni sekunde. Naručitelj zadržava pravo zahtjeva ovjerene ponude medija prije odobravanja media plana, a radi osiguravanja što povoljnije cijene.</t>
    </r>
  </si>
  <si>
    <t>Hanza media dnevnici (Jutarnji list, Slobodna Dalmacija, SN)</t>
  </si>
  <si>
    <t>Hanza media revije</t>
  </si>
  <si>
    <r>
      <t xml:space="preserve">5. </t>
    </r>
    <r>
      <rPr>
        <i/>
        <sz val="10"/>
        <rFont val="Calibri"/>
        <family val="2"/>
        <charset val="238"/>
        <scheme val="minor"/>
      </rPr>
      <t xml:space="preserve"> Ponuditelj je obavezan kalkulaciju za zakup radiotelevizijskih termina HRT-a obvezno izvršiti na temelju Cijene za oglašivače od javnog interesa.</t>
    </r>
  </si>
  <si>
    <t>U ______________, _____________2017.</t>
  </si>
  <si>
    <t>ZA PONUDITELJA:</t>
  </si>
  <si>
    <t>(ime i prezime te potpis ovlaštene osobe)</t>
  </si>
  <si>
    <t>M.P.</t>
  </si>
  <si>
    <t xml:space="preserve">Napomena: * ne uključuje ostale specijalizirane TV kanale iz RTL Grupe i Nova TV Grupe </t>
  </si>
  <si>
    <t>Evidencijski broj: E-VV-5/2017/R1</t>
  </si>
  <si>
    <t>Obrazac 3.3.             TROŠKOVNIK 3 za GRUPU 3.</t>
  </si>
  <si>
    <t>Naziv predmeta nabave: GRUPA 3: Izrada cjelovitih komunikacijskih rješenja uz medijsko planiranje i zakup medijskog prostora za promoviranje energetske učinkovitosti u višestambenim zgradama</t>
  </si>
  <si>
    <t xml:space="preserve">7. Na navedene cijene mogu se primijeniti odgovarajući sezonski indeksi, indeksi duljine (kod cijene iskazane za eq. GRP) te programski indeksi koji su navedeni u unaprijed dostavljenom ovjerenom cjeniku ili nadopuni cjenika medija </t>
  </si>
  <si>
    <t>6. Zakup medija nije ograničen vrijednošću troškovnika već će se obaviti u skladu s navedenim jediničnim cijenama iz troškovnika, a maksimalno do procijenjene vrijednosti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</si>
</sst>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n&quot;;\-#,##0.00\ &quot;kn&quot;"/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_-* #,##0.00\ &quot;HRK&quot;_-;\-* #,##0.00\ &quot;HRK&quot;_-;_-* &quot;-&quot;??\ &quot;HRK&quot;_-;_-@_-"/>
    <numFmt numFmtId="165" formatCode="#,##0.00\ &quot;kn&quot;"/>
    <numFmt numFmtId="166" formatCode="#,##0.0"/>
    <numFmt numFmtId="167" formatCode="#,##0.0\ &quot;kn&quot;"/>
  </numFmts>
  <fonts count="1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</cellStyleXfs>
  <cellXfs count="184">
    <xf numFmtId="0" fontId="0" fillId="0" borderId="0" xfId="0"/>
    <xf numFmtId="0" fontId="5" fillId="0" borderId="0" xfId="0" applyFont="1" applyFill="1"/>
    <xf numFmtId="10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9" fontId="6" fillId="0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1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9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1" fontId="5" fillId="0" borderId="7" xfId="0" applyNumberFormat="1" applyFont="1" applyFill="1" applyBorder="1" applyAlignment="1">
      <alignment horizontal="center" vertical="center"/>
    </xf>
    <xf numFmtId="11" fontId="5" fillId="0" borderId="11" xfId="0" applyNumberFormat="1" applyFont="1" applyFill="1" applyBorder="1" applyAlignment="1">
      <alignment horizontal="center" vertical="center"/>
    </xf>
    <xf numFmtId="11" fontId="5" fillId="0" borderId="14" xfId="0" applyNumberFormat="1" applyFont="1" applyFill="1" applyBorder="1" applyAlignment="1">
      <alignment horizontal="center" vertical="center"/>
    </xf>
    <xf numFmtId="11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5" fillId="3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/>
    <xf numFmtId="11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6" fillId="0" borderId="8" xfId="0" applyFont="1" applyFill="1" applyBorder="1"/>
    <xf numFmtId="0" fontId="5" fillId="0" borderId="9" xfId="0" applyFont="1" applyFill="1" applyBorder="1"/>
    <xf numFmtId="10" fontId="6" fillId="0" borderId="25" xfId="0" applyNumberFormat="1" applyFont="1" applyFill="1" applyBorder="1" applyAlignment="1">
      <alignment horizontal="center"/>
    </xf>
    <xf numFmtId="10" fontId="6" fillId="2" borderId="26" xfId="0" applyNumberFormat="1" applyFont="1" applyFill="1" applyBorder="1" applyAlignment="1"/>
    <xf numFmtId="8" fontId="6" fillId="0" borderId="0" xfId="0" applyNumberFormat="1" applyFont="1" applyFill="1" applyBorder="1"/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65" fontId="5" fillId="5" borderId="5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vertical="top" wrapText="1"/>
    </xf>
    <xf numFmtId="3" fontId="6" fillId="4" borderId="35" xfId="0" applyNumberFormat="1" applyFont="1" applyFill="1" applyBorder="1" applyAlignment="1">
      <alignment horizontal="center" vertical="top" wrapText="1"/>
    </xf>
    <xf numFmtId="0" fontId="6" fillId="4" borderId="35" xfId="0" applyFont="1" applyFill="1" applyBorder="1" applyAlignment="1">
      <alignment horizontal="left" vertical="top" wrapText="1"/>
    </xf>
    <xf numFmtId="165" fontId="6" fillId="4" borderId="21" xfId="1" applyNumberFormat="1" applyFont="1" applyFill="1" applyBorder="1" applyAlignment="1">
      <alignment horizontal="right" vertical="top" wrapText="1"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/>
    <xf numFmtId="0" fontId="6" fillId="4" borderId="23" xfId="0" applyFont="1" applyFill="1" applyBorder="1"/>
    <xf numFmtId="8" fontId="5" fillId="4" borderId="23" xfId="0" applyNumberFormat="1" applyFont="1" applyFill="1" applyBorder="1" applyAlignment="1">
      <alignment horizontal="center"/>
    </xf>
    <xf numFmtId="0" fontId="6" fillId="4" borderId="24" xfId="0" applyFont="1" applyFill="1" applyBorder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1" fontId="5" fillId="0" borderId="0" xfId="0" applyNumberFormat="1" applyFont="1" applyFill="1"/>
    <xf numFmtId="0" fontId="6" fillId="0" borderId="0" xfId="0" applyFont="1" applyFill="1" applyBorder="1"/>
    <xf numFmtId="164" fontId="5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13" xfId="0" applyFont="1" applyFill="1" applyBorder="1"/>
    <xf numFmtId="1" fontId="5" fillId="2" borderId="5" xfId="0" applyNumberFormat="1" applyFont="1" applyFill="1" applyBorder="1" applyAlignment="1">
      <alignment horizontal="center"/>
    </xf>
    <xf numFmtId="3" fontId="6" fillId="4" borderId="35" xfId="1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1" fontId="6" fillId="4" borderId="35" xfId="0" applyNumberFormat="1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center"/>
    </xf>
    <xf numFmtId="10" fontId="5" fillId="5" borderId="5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/>
    <xf numFmtId="0" fontId="5" fillId="3" borderId="23" xfId="0" applyFont="1" applyFill="1" applyBorder="1"/>
    <xf numFmtId="0" fontId="5" fillId="3" borderId="24" xfId="0" applyFont="1" applyFill="1" applyBorder="1"/>
    <xf numFmtId="10" fontId="5" fillId="0" borderId="1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6" fillId="2" borderId="28" xfId="0" applyFont="1" applyFill="1" applyBorder="1"/>
    <xf numFmtId="164" fontId="5" fillId="0" borderId="1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 wrapText="1"/>
    </xf>
    <xf numFmtId="9" fontId="5" fillId="5" borderId="5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0" fontId="6" fillId="3" borderId="35" xfId="0" applyFont="1" applyFill="1" applyBorder="1" applyAlignment="1">
      <alignment horizontal="left" vertical="top" wrapText="1"/>
    </xf>
    <xf numFmtId="167" fontId="6" fillId="3" borderId="21" xfId="1" applyNumberFormat="1" applyFont="1" applyFill="1" applyBorder="1" applyAlignment="1">
      <alignment horizontal="right" vertical="top" wrapText="1"/>
    </xf>
    <xf numFmtId="9" fontId="5" fillId="0" borderId="5" xfId="0" applyNumberFormat="1" applyFont="1" applyFill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/>
    </xf>
    <xf numFmtId="9" fontId="6" fillId="0" borderId="41" xfId="0" applyNumberFormat="1" applyFont="1" applyFill="1" applyBorder="1" applyAlignment="1">
      <alignment horizontal="center"/>
    </xf>
    <xf numFmtId="0" fontId="4" fillId="0" borderId="0" xfId="3" applyFont="1" applyBorder="1" applyAlignment="1"/>
    <xf numFmtId="11" fontId="5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5" fillId="4" borderId="33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left" inden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indent="1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11" fontId="5" fillId="3" borderId="33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/>
    </xf>
    <xf numFmtId="0" fontId="1" fillId="0" borderId="0" xfId="3" applyFont="1"/>
    <xf numFmtId="3" fontId="1" fillId="0" borderId="0" xfId="3" applyNumberFormat="1" applyFont="1" applyAlignment="1">
      <alignment horizontal="center"/>
    </xf>
    <xf numFmtId="11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11" fontId="5" fillId="3" borderId="7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0" fontId="6" fillId="6" borderId="2" xfId="0" applyFont="1" applyFill="1" applyBorder="1"/>
    <xf numFmtId="0" fontId="5" fillId="6" borderId="4" xfId="0" applyFont="1" applyFill="1" applyBorder="1" applyAlignment="1">
      <alignment horizontal="center" vertical="center"/>
    </xf>
    <xf numFmtId="0" fontId="6" fillId="6" borderId="5" xfId="0" applyFont="1" applyFill="1" applyBorder="1"/>
    <xf numFmtId="0" fontId="5" fillId="6" borderId="34" xfId="0" applyFont="1" applyFill="1" applyBorder="1" applyAlignment="1">
      <alignment horizontal="center" vertical="center"/>
    </xf>
    <xf numFmtId="0" fontId="6" fillId="6" borderId="20" xfId="0" applyFont="1" applyFill="1" applyBorder="1"/>
    <xf numFmtId="0" fontId="3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/>
    <xf numFmtId="0" fontId="11" fillId="0" borderId="0" xfId="0" applyFont="1" applyAlignment="1"/>
    <xf numFmtId="0" fontId="12" fillId="0" borderId="0" xfId="0" applyFont="1" applyFill="1" applyAlignment="1">
      <alignment horizontal="left" vertical="center"/>
    </xf>
    <xf numFmtId="0" fontId="11" fillId="0" borderId="0" xfId="2" applyFont="1"/>
    <xf numFmtId="0" fontId="13" fillId="0" borderId="0" xfId="0" applyFont="1" applyFill="1"/>
    <xf numFmtId="10" fontId="13" fillId="0" borderId="0" xfId="0" applyNumberFormat="1" applyFont="1" applyFill="1"/>
    <xf numFmtId="0" fontId="6" fillId="4" borderId="3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top"/>
    </xf>
    <xf numFmtId="1" fontId="5" fillId="4" borderId="17" xfId="0" applyNumberFormat="1" applyFont="1" applyFill="1" applyBorder="1" applyAlignment="1">
      <alignment horizontal="center" vertical="top" wrapText="1"/>
    </xf>
    <xf numFmtId="4" fontId="5" fillId="4" borderId="17" xfId="0" applyNumberFormat="1" applyFont="1" applyFill="1" applyBorder="1" applyAlignment="1"/>
    <xf numFmtId="4" fontId="5" fillId="4" borderId="18" xfId="0" applyNumberFormat="1" applyFont="1" applyFill="1" applyBorder="1" applyAlignment="1"/>
    <xf numFmtId="0" fontId="5" fillId="0" borderId="2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65" fontId="5" fillId="7" borderId="3" xfId="0" applyNumberFormat="1" applyFont="1" applyFill="1" applyBorder="1" applyAlignment="1">
      <alignment horizontal="right"/>
    </xf>
    <xf numFmtId="165" fontId="5" fillId="7" borderId="32" xfId="0" applyNumberFormat="1" applyFont="1" applyFill="1" applyBorder="1" applyAlignment="1">
      <alignment horizontal="right"/>
    </xf>
    <xf numFmtId="165" fontId="5" fillId="7" borderId="6" xfId="0" applyNumberFormat="1" applyFont="1" applyFill="1" applyBorder="1" applyAlignment="1">
      <alignment horizontal="right"/>
    </xf>
    <xf numFmtId="165" fontId="5" fillId="7" borderId="38" xfId="0" applyNumberFormat="1" applyFont="1" applyFill="1" applyBorder="1" applyAlignment="1">
      <alignment horizontal="right"/>
    </xf>
    <xf numFmtId="165" fontId="6" fillId="7" borderId="3" xfId="0" applyNumberFormat="1" applyFont="1" applyFill="1" applyBorder="1" applyAlignment="1">
      <alignment horizontal="right"/>
    </xf>
    <xf numFmtId="165" fontId="6" fillId="7" borderId="6" xfId="0" applyNumberFormat="1" applyFont="1" applyFill="1" applyBorder="1" applyAlignment="1">
      <alignment horizontal="right"/>
    </xf>
    <xf numFmtId="165" fontId="6" fillId="7" borderId="21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7" fontId="5" fillId="2" borderId="5" xfId="0" applyNumberFormat="1" applyFont="1" applyFill="1" applyBorder="1" applyAlignment="1">
      <alignment horizontal="center"/>
    </xf>
    <xf numFmtId="7" fontId="5" fillId="2" borderId="6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4">
    <cellStyle name="Normalno" xfId="0" builtinId="0"/>
    <cellStyle name="Normalno 2" xfId="2"/>
    <cellStyle name="Normalno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showGridLines="0" tabSelected="1" zoomScaleNormal="100" zoomScaleSheetLayoutView="75" workbookViewId="0">
      <selection activeCell="J33" sqref="J33"/>
    </sheetView>
  </sheetViews>
  <sheetFormatPr defaultColWidth="11.42578125" defaultRowHeight="15" x14ac:dyDescent="0.25"/>
  <cols>
    <col min="1" max="1" width="12.5703125" style="120" customWidth="1"/>
    <col min="2" max="2" width="46.140625" style="1" customWidth="1"/>
    <col min="3" max="3" width="18.140625" style="1" customWidth="1"/>
    <col min="4" max="4" width="20.7109375" style="1" customWidth="1"/>
    <col min="5" max="5" width="22" style="1" customWidth="1"/>
    <col min="6" max="6" width="15.7109375" style="1" customWidth="1"/>
    <col min="7" max="7" width="20.7109375" style="1" customWidth="1"/>
    <col min="8" max="8" width="18.42578125" style="1" customWidth="1"/>
    <col min="9" max="9" width="11.85546875" style="1" customWidth="1"/>
    <col min="10" max="10" width="10.85546875" style="1" customWidth="1"/>
    <col min="11" max="11" width="20.28515625" style="1" bestFit="1" customWidth="1"/>
    <col min="12" max="12" width="15.7109375" style="1" customWidth="1"/>
    <col min="13" max="16384" width="11.42578125" style="1"/>
  </cols>
  <sheetData>
    <row r="1" spans="1:8" s="127" customFormat="1" ht="15.75" x14ac:dyDescent="0.25">
      <c r="A1" s="126" t="s">
        <v>138</v>
      </c>
    </row>
    <row r="2" spans="1:8" s="127" customFormat="1" ht="15.75" x14ac:dyDescent="0.25">
      <c r="A2" s="126"/>
    </row>
    <row r="3" spans="1:8" s="127" customFormat="1" ht="35.25" customHeight="1" x14ac:dyDescent="0.2">
      <c r="A3" s="176" t="s">
        <v>139</v>
      </c>
      <c r="B3" s="176"/>
      <c r="C3" s="176"/>
      <c r="D3" s="176"/>
      <c r="E3" s="176"/>
      <c r="H3" s="128"/>
    </row>
    <row r="4" spans="1:8" s="127" customFormat="1" ht="15.75" x14ac:dyDescent="0.2">
      <c r="A4" s="125"/>
      <c r="H4" s="128"/>
    </row>
    <row r="5" spans="1:8" s="127" customFormat="1" ht="15.75" x14ac:dyDescent="0.25">
      <c r="A5" s="124" t="s">
        <v>137</v>
      </c>
      <c r="H5" s="128"/>
    </row>
    <row r="6" spans="1:8" ht="15.75" x14ac:dyDescent="0.25">
      <c r="A6" s="124"/>
      <c r="H6" s="2"/>
    </row>
    <row r="7" spans="1:8" ht="15.75" x14ac:dyDescent="0.25">
      <c r="A7" s="122" t="s">
        <v>0</v>
      </c>
      <c r="B7" s="123"/>
      <c r="C7" s="123"/>
      <c r="D7" s="123"/>
      <c r="E7" s="123"/>
      <c r="H7" s="2"/>
    </row>
    <row r="8" spans="1:8" ht="10.5" customHeight="1" thickBot="1" x14ac:dyDescent="0.3">
      <c r="A8" s="3"/>
      <c r="H8" s="2"/>
    </row>
    <row r="9" spans="1:8" ht="15.75" customHeight="1" x14ac:dyDescent="0.25">
      <c r="A9" s="4"/>
      <c r="B9" s="5" t="s">
        <v>1</v>
      </c>
      <c r="C9" s="6">
        <f>SUM(C10:C13)</f>
        <v>1</v>
      </c>
      <c r="D9" s="177">
        <v>1600000</v>
      </c>
      <c r="E9" s="178"/>
      <c r="F9" s="7"/>
      <c r="H9" s="2"/>
    </row>
    <row r="10" spans="1:8" ht="15.75" customHeight="1" x14ac:dyDescent="0.25">
      <c r="A10" s="8" t="s">
        <v>2</v>
      </c>
      <c r="B10" s="9" t="s">
        <v>3</v>
      </c>
      <c r="C10" s="10">
        <v>0.5</v>
      </c>
      <c r="D10" s="179">
        <f>D9*C10</f>
        <v>800000</v>
      </c>
      <c r="E10" s="180"/>
      <c r="F10" s="11"/>
      <c r="H10" s="2"/>
    </row>
    <row r="11" spans="1:8" ht="15.75" customHeight="1" x14ac:dyDescent="0.25">
      <c r="A11" s="8" t="s">
        <v>4</v>
      </c>
      <c r="B11" s="9" t="s">
        <v>5</v>
      </c>
      <c r="C11" s="10">
        <v>0.15</v>
      </c>
      <c r="D11" s="179">
        <f>D9*C11</f>
        <v>240000</v>
      </c>
      <c r="E11" s="180"/>
      <c r="F11" s="11"/>
      <c r="H11" s="2"/>
    </row>
    <row r="12" spans="1:8" ht="15.75" customHeight="1" x14ac:dyDescent="0.25">
      <c r="A12" s="8" t="s">
        <v>6</v>
      </c>
      <c r="B12" s="9" t="s">
        <v>7</v>
      </c>
      <c r="C12" s="10">
        <v>0.25</v>
      </c>
      <c r="D12" s="179">
        <f>D9*C12</f>
        <v>400000</v>
      </c>
      <c r="E12" s="180"/>
      <c r="F12" s="11"/>
      <c r="H12" s="2"/>
    </row>
    <row r="13" spans="1:8" ht="15.75" customHeight="1" x14ac:dyDescent="0.25">
      <c r="A13" s="12" t="s">
        <v>8</v>
      </c>
      <c r="B13" s="9" t="s">
        <v>9</v>
      </c>
      <c r="C13" s="10">
        <v>0.1</v>
      </c>
      <c r="D13" s="179">
        <f>D9*C13</f>
        <v>160000</v>
      </c>
      <c r="E13" s="180"/>
      <c r="F13" s="11"/>
      <c r="H13" s="2"/>
    </row>
    <row r="14" spans="1:8" ht="12.75" customHeight="1" x14ac:dyDescent="0.25">
      <c r="A14" s="12"/>
      <c r="B14" s="181" t="s">
        <v>10</v>
      </c>
      <c r="C14" s="182"/>
      <c r="D14" s="182"/>
      <c r="E14" s="183"/>
      <c r="F14" s="11"/>
      <c r="H14" s="2"/>
    </row>
    <row r="15" spans="1:8" ht="12.75" customHeight="1" x14ac:dyDescent="0.25">
      <c r="A15" s="13"/>
      <c r="B15" s="163" t="s">
        <v>11</v>
      </c>
      <c r="C15" s="164"/>
      <c r="D15" s="164"/>
      <c r="E15" s="165"/>
      <c r="F15" s="11"/>
      <c r="H15" s="2"/>
    </row>
    <row r="16" spans="1:8" ht="12.75" customHeight="1" x14ac:dyDescent="0.25">
      <c r="A16" s="13"/>
      <c r="B16" s="163" t="s">
        <v>12</v>
      </c>
      <c r="C16" s="164"/>
      <c r="D16" s="164"/>
      <c r="E16" s="165"/>
      <c r="F16" s="11"/>
      <c r="H16" s="2"/>
    </row>
    <row r="17" spans="1:8" ht="12.75" customHeight="1" x14ac:dyDescent="0.25">
      <c r="A17" s="14"/>
      <c r="B17" s="163" t="s">
        <v>13</v>
      </c>
      <c r="C17" s="164"/>
      <c r="D17" s="164"/>
      <c r="E17" s="165"/>
      <c r="F17" s="11"/>
      <c r="H17" s="2"/>
    </row>
    <row r="18" spans="1:8" ht="12.75" customHeight="1" x14ac:dyDescent="0.25">
      <c r="A18" s="14"/>
      <c r="B18" s="163" t="s">
        <v>14</v>
      </c>
      <c r="C18" s="164"/>
      <c r="D18" s="164"/>
      <c r="E18" s="165"/>
      <c r="F18" s="11"/>
      <c r="H18" s="2"/>
    </row>
    <row r="19" spans="1:8" ht="29.25" customHeight="1" x14ac:dyDescent="0.25">
      <c r="A19" s="14"/>
      <c r="B19" s="163" t="s">
        <v>131</v>
      </c>
      <c r="C19" s="164"/>
      <c r="D19" s="164"/>
      <c r="E19" s="165"/>
      <c r="F19" s="11"/>
      <c r="H19" s="2"/>
    </row>
    <row r="20" spans="1:8" ht="27.75" customHeight="1" x14ac:dyDescent="0.25">
      <c r="A20" s="14"/>
      <c r="B20" s="163" t="s">
        <v>141</v>
      </c>
      <c r="C20" s="164"/>
      <c r="D20" s="164"/>
      <c r="E20" s="165"/>
      <c r="F20" s="11"/>
      <c r="H20" s="2"/>
    </row>
    <row r="21" spans="1:8" ht="27.75" customHeight="1" x14ac:dyDescent="0.25">
      <c r="A21" s="14"/>
      <c r="B21" s="163" t="s">
        <v>140</v>
      </c>
      <c r="C21" s="164"/>
      <c r="D21" s="164"/>
      <c r="E21" s="165"/>
      <c r="F21" s="11"/>
      <c r="H21" s="2"/>
    </row>
    <row r="22" spans="1:8" s="16" customFormat="1" ht="27.75" customHeight="1" thickBot="1" x14ac:dyDescent="0.3">
      <c r="A22" s="15"/>
      <c r="B22" s="166" t="s">
        <v>15</v>
      </c>
      <c r="C22" s="167"/>
      <c r="D22" s="167"/>
      <c r="E22" s="168"/>
      <c r="F22" s="11"/>
      <c r="H22" s="17"/>
    </row>
    <row r="23" spans="1:8" ht="15.75" customHeight="1" x14ac:dyDescent="0.25">
      <c r="A23" s="18" t="s">
        <v>2</v>
      </c>
      <c r="B23" s="169" t="s">
        <v>16</v>
      </c>
      <c r="C23" s="169"/>
      <c r="D23" s="169"/>
      <c r="E23" s="170"/>
      <c r="F23" s="16"/>
    </row>
    <row r="24" spans="1:8" s="23" customFormat="1" ht="31.5" customHeight="1" x14ac:dyDescent="0.2">
      <c r="A24" s="19"/>
      <c r="B24" s="20" t="s">
        <v>17</v>
      </c>
      <c r="C24" s="21" t="s">
        <v>18</v>
      </c>
      <c r="D24" s="171" t="s">
        <v>19</v>
      </c>
      <c r="E24" s="172"/>
      <c r="F24" s="22"/>
    </row>
    <row r="25" spans="1:8" ht="15.75" customHeight="1" x14ac:dyDescent="0.25">
      <c r="A25" s="19" t="s">
        <v>20</v>
      </c>
      <c r="B25" s="24" t="s">
        <v>21</v>
      </c>
      <c r="C25" s="10">
        <v>0.17</v>
      </c>
      <c r="D25" s="173">
        <f>D10*C25</f>
        <v>136000</v>
      </c>
      <c r="E25" s="174"/>
      <c r="F25" s="11"/>
      <c r="G25" s="11"/>
    </row>
    <row r="26" spans="1:8" ht="15.75" customHeight="1" x14ac:dyDescent="0.25">
      <c r="A26" s="19" t="s">
        <v>22</v>
      </c>
      <c r="B26" s="24" t="s">
        <v>23</v>
      </c>
      <c r="C26" s="10">
        <v>0.1</v>
      </c>
      <c r="D26" s="173">
        <f>D10*C26</f>
        <v>80000</v>
      </c>
      <c r="E26" s="174"/>
      <c r="F26" s="11"/>
      <c r="G26" s="11"/>
    </row>
    <row r="27" spans="1:8" ht="15.75" customHeight="1" x14ac:dyDescent="0.25">
      <c r="A27" s="19" t="s">
        <v>24</v>
      </c>
      <c r="B27" s="24" t="s">
        <v>25</v>
      </c>
      <c r="C27" s="10">
        <v>0.27</v>
      </c>
      <c r="D27" s="173">
        <f>D10*C27</f>
        <v>216000</v>
      </c>
      <c r="E27" s="174"/>
      <c r="F27" s="25"/>
      <c r="G27" s="11"/>
    </row>
    <row r="28" spans="1:8" ht="15.75" customHeight="1" x14ac:dyDescent="0.25">
      <c r="A28" s="19" t="s">
        <v>26</v>
      </c>
      <c r="B28" s="24" t="s">
        <v>27</v>
      </c>
      <c r="C28" s="10">
        <v>0.3</v>
      </c>
      <c r="D28" s="173">
        <f>D10*C28</f>
        <v>240000</v>
      </c>
      <c r="E28" s="174"/>
      <c r="F28" s="25"/>
      <c r="G28" s="11"/>
    </row>
    <row r="29" spans="1:8" ht="15.75" customHeight="1" x14ac:dyDescent="0.25">
      <c r="A29" s="19" t="s">
        <v>28</v>
      </c>
      <c r="B29" s="24" t="s">
        <v>29</v>
      </c>
      <c r="C29" s="10">
        <v>0.16</v>
      </c>
      <c r="D29" s="173">
        <f>D10*C29</f>
        <v>128000</v>
      </c>
      <c r="E29" s="174"/>
      <c r="F29" s="26"/>
      <c r="G29" s="11"/>
    </row>
    <row r="30" spans="1:8" ht="15.75" customHeight="1" x14ac:dyDescent="0.25">
      <c r="A30" s="82"/>
      <c r="B30" s="27"/>
      <c r="C30" s="10">
        <f>SUM(C25:C29)</f>
        <v>1</v>
      </c>
      <c r="D30" s="173">
        <f>SUM(D25:D29)</f>
        <v>800000</v>
      </c>
      <c r="E30" s="173"/>
      <c r="F30" s="16"/>
      <c r="G30" s="16"/>
    </row>
    <row r="31" spans="1:8" ht="18.75" customHeight="1" x14ac:dyDescent="0.25">
      <c r="A31" s="134"/>
      <c r="B31" s="175" t="s">
        <v>136</v>
      </c>
      <c r="C31" s="175"/>
      <c r="D31" s="175"/>
      <c r="E31" s="175"/>
      <c r="F31" s="16"/>
      <c r="G31" s="16"/>
    </row>
    <row r="32" spans="1:8" s="16" customFormat="1" ht="23.25" customHeight="1" x14ac:dyDescent="0.25">
      <c r="A32" s="28"/>
      <c r="B32" s="29"/>
      <c r="C32" s="29"/>
      <c r="D32" s="29"/>
      <c r="E32" s="11"/>
      <c r="F32" s="11"/>
      <c r="H32" s="17"/>
    </row>
    <row r="33" spans="1:6" ht="15.75" customHeight="1" x14ac:dyDescent="0.25">
      <c r="A33" s="129" t="s">
        <v>20</v>
      </c>
      <c r="B33" s="130" t="s">
        <v>21</v>
      </c>
      <c r="C33" s="131"/>
      <c r="D33" s="132"/>
      <c r="E33" s="133"/>
    </row>
    <row r="34" spans="1:6" ht="15.75" customHeight="1" x14ac:dyDescent="0.25">
      <c r="A34" s="19"/>
      <c r="B34" s="30" t="s">
        <v>30</v>
      </c>
      <c r="C34" s="31"/>
      <c r="D34" s="32"/>
      <c r="E34" s="33">
        <f>D25/D9</f>
        <v>8.5000000000000006E-2</v>
      </c>
      <c r="F34" s="34"/>
    </row>
    <row r="35" spans="1:6" ht="15.75" customHeight="1" x14ac:dyDescent="0.25">
      <c r="A35" s="35"/>
      <c r="B35" s="36" t="s">
        <v>31</v>
      </c>
      <c r="C35" s="37"/>
      <c r="D35" s="37"/>
      <c r="E35" s="38"/>
    </row>
    <row r="36" spans="1:6" ht="15.75" customHeight="1" x14ac:dyDescent="0.25">
      <c r="A36" s="39"/>
      <c r="B36" s="149" t="s">
        <v>32</v>
      </c>
      <c r="C36" s="151" t="s">
        <v>33</v>
      </c>
      <c r="D36" s="153" t="s">
        <v>34</v>
      </c>
      <c r="E36" s="161" t="s">
        <v>35</v>
      </c>
    </row>
    <row r="37" spans="1:6" ht="27" customHeight="1" x14ac:dyDescent="0.25">
      <c r="A37" s="40"/>
      <c r="B37" s="150"/>
      <c r="C37" s="152"/>
      <c r="D37" s="154"/>
      <c r="E37" s="162"/>
    </row>
    <row r="38" spans="1:6" ht="15.75" customHeight="1" x14ac:dyDescent="0.25">
      <c r="A38" s="40"/>
      <c r="B38" s="41" t="s">
        <v>36</v>
      </c>
      <c r="C38" s="42">
        <v>0</v>
      </c>
      <c r="D38" s="43">
        <v>0</v>
      </c>
      <c r="E38" s="44">
        <f>C38*D38</f>
        <v>0</v>
      </c>
    </row>
    <row r="39" spans="1:6" ht="15.75" customHeight="1" x14ac:dyDescent="0.25">
      <c r="A39" s="40"/>
      <c r="B39" s="41" t="s">
        <v>37</v>
      </c>
      <c r="C39" s="42">
        <v>0</v>
      </c>
      <c r="D39" s="43">
        <v>0</v>
      </c>
      <c r="E39" s="44">
        <f t="shared" ref="E39:E49" si="0">C39*D39</f>
        <v>0</v>
      </c>
    </row>
    <row r="40" spans="1:6" ht="15.75" customHeight="1" x14ac:dyDescent="0.25">
      <c r="A40" s="40"/>
      <c r="B40" s="41" t="s">
        <v>38</v>
      </c>
      <c r="C40" s="42">
        <v>646</v>
      </c>
      <c r="D40" s="43">
        <v>0</v>
      </c>
      <c r="E40" s="44">
        <f t="shared" si="0"/>
        <v>0</v>
      </c>
    </row>
    <row r="41" spans="1:6" ht="15.75" customHeight="1" x14ac:dyDescent="0.25">
      <c r="A41" s="40"/>
      <c r="B41" s="41" t="s">
        <v>39</v>
      </c>
      <c r="C41" s="42">
        <v>484</v>
      </c>
      <c r="D41" s="43">
        <v>0</v>
      </c>
      <c r="E41" s="44">
        <f t="shared" si="0"/>
        <v>0</v>
      </c>
    </row>
    <row r="42" spans="1:6" ht="15.75" customHeight="1" x14ac:dyDescent="0.25">
      <c r="A42" s="40"/>
      <c r="B42" s="41" t="s">
        <v>40</v>
      </c>
      <c r="C42" s="42">
        <v>277</v>
      </c>
      <c r="D42" s="43">
        <v>0</v>
      </c>
      <c r="E42" s="44">
        <f t="shared" si="0"/>
        <v>0</v>
      </c>
    </row>
    <row r="43" spans="1:6" ht="15.75" customHeight="1" x14ac:dyDescent="0.25">
      <c r="A43" s="40"/>
      <c r="B43" s="41" t="s">
        <v>41</v>
      </c>
      <c r="C43" s="42">
        <v>430</v>
      </c>
      <c r="D43" s="43">
        <v>0</v>
      </c>
      <c r="E43" s="44">
        <f t="shared" si="0"/>
        <v>0</v>
      </c>
    </row>
    <row r="44" spans="1:6" ht="15.75" customHeight="1" x14ac:dyDescent="0.25">
      <c r="A44" s="40"/>
      <c r="B44" s="41" t="s">
        <v>42</v>
      </c>
      <c r="C44" s="42">
        <v>111</v>
      </c>
      <c r="D44" s="43">
        <v>0</v>
      </c>
      <c r="E44" s="44">
        <f t="shared" si="0"/>
        <v>0</v>
      </c>
    </row>
    <row r="45" spans="1:6" ht="15.75" customHeight="1" x14ac:dyDescent="0.25">
      <c r="A45" s="40"/>
      <c r="B45" s="41" t="s">
        <v>43</v>
      </c>
      <c r="C45" s="42">
        <v>103</v>
      </c>
      <c r="D45" s="43">
        <v>0</v>
      </c>
      <c r="E45" s="44">
        <f t="shared" si="0"/>
        <v>0</v>
      </c>
    </row>
    <row r="46" spans="1:6" ht="15.75" customHeight="1" x14ac:dyDescent="0.25">
      <c r="A46" s="40"/>
      <c r="B46" s="41" t="s">
        <v>44</v>
      </c>
      <c r="C46" s="42">
        <v>133</v>
      </c>
      <c r="D46" s="43">
        <v>0</v>
      </c>
      <c r="E46" s="44">
        <f t="shared" si="0"/>
        <v>0</v>
      </c>
    </row>
    <row r="47" spans="1:6" ht="15.75" customHeight="1" x14ac:dyDescent="0.25">
      <c r="A47" s="40"/>
      <c r="B47" s="41" t="s">
        <v>45</v>
      </c>
      <c r="C47" s="42">
        <v>258</v>
      </c>
      <c r="D47" s="43">
        <v>0</v>
      </c>
      <c r="E47" s="44">
        <f t="shared" si="0"/>
        <v>0</v>
      </c>
      <c r="F47" s="45"/>
    </row>
    <row r="48" spans="1:6" ht="15.75" customHeight="1" x14ac:dyDescent="0.25">
      <c r="A48" s="40"/>
      <c r="B48" s="41" t="s">
        <v>46</v>
      </c>
      <c r="C48" s="42">
        <v>323</v>
      </c>
      <c r="D48" s="43">
        <v>0</v>
      </c>
      <c r="E48" s="44">
        <f t="shared" si="0"/>
        <v>0</v>
      </c>
      <c r="F48" s="45"/>
    </row>
    <row r="49" spans="1:8" ht="15.75" customHeight="1" x14ac:dyDescent="0.25">
      <c r="A49" s="46"/>
      <c r="B49" s="41" t="s">
        <v>47</v>
      </c>
      <c r="C49" s="42">
        <v>775</v>
      </c>
      <c r="D49" s="43">
        <v>0</v>
      </c>
      <c r="E49" s="44">
        <f t="shared" si="0"/>
        <v>0</v>
      </c>
      <c r="F49" s="45"/>
    </row>
    <row r="50" spans="1:8" ht="15.75" customHeight="1" thickBot="1" x14ac:dyDescent="0.3">
      <c r="A50" s="47"/>
      <c r="B50" s="48" t="s">
        <v>48</v>
      </c>
      <c r="C50" s="49">
        <f>SUM(C38:C49)</f>
        <v>3540</v>
      </c>
      <c r="D50" s="50"/>
      <c r="E50" s="51">
        <f>SUM(E38:E49)</f>
        <v>0</v>
      </c>
      <c r="F50" s="45"/>
    </row>
    <row r="51" spans="1:8" s="16" customFormat="1" ht="18" customHeight="1" thickBot="1" x14ac:dyDescent="0.3">
      <c r="A51" s="28"/>
      <c r="B51" s="29"/>
      <c r="C51" s="29"/>
      <c r="D51" s="29"/>
      <c r="E51" s="11"/>
      <c r="F51" s="11"/>
      <c r="H51" s="17"/>
    </row>
    <row r="52" spans="1:8" ht="15.75" customHeight="1" x14ac:dyDescent="0.25">
      <c r="A52" s="52" t="s">
        <v>22</v>
      </c>
      <c r="B52" s="53" t="s">
        <v>23</v>
      </c>
      <c r="C52" s="54"/>
      <c r="D52" s="55"/>
      <c r="E52" s="56"/>
      <c r="F52" s="45"/>
    </row>
    <row r="53" spans="1:8" ht="15.75" customHeight="1" x14ac:dyDescent="0.25">
      <c r="A53" s="19"/>
      <c r="B53" s="30" t="s">
        <v>30</v>
      </c>
      <c r="C53" s="37"/>
      <c r="D53" s="32"/>
      <c r="E53" s="33">
        <f>D26/D9</f>
        <v>0.05</v>
      </c>
      <c r="F53" s="57"/>
    </row>
    <row r="54" spans="1:8" ht="15.75" customHeight="1" x14ac:dyDescent="0.25">
      <c r="A54" s="19"/>
      <c r="B54" s="36" t="s">
        <v>31</v>
      </c>
      <c r="C54" s="37"/>
      <c r="D54" s="37"/>
      <c r="E54" s="38"/>
      <c r="F54" s="16"/>
    </row>
    <row r="55" spans="1:8" ht="15.75" customHeight="1" x14ac:dyDescent="0.25">
      <c r="A55" s="39"/>
      <c r="B55" s="149" t="s">
        <v>32</v>
      </c>
      <c r="C55" s="151" t="s">
        <v>33</v>
      </c>
      <c r="D55" s="153" t="s">
        <v>34</v>
      </c>
      <c r="E55" s="161" t="s">
        <v>35</v>
      </c>
      <c r="F55" s="58"/>
    </row>
    <row r="56" spans="1:8" ht="24" customHeight="1" x14ac:dyDescent="0.25">
      <c r="A56" s="40"/>
      <c r="B56" s="150"/>
      <c r="C56" s="152"/>
      <c r="D56" s="154"/>
      <c r="E56" s="162"/>
      <c r="F56" s="58"/>
    </row>
    <row r="57" spans="1:8" ht="15.75" customHeight="1" x14ac:dyDescent="0.25">
      <c r="A57" s="40"/>
      <c r="B57" s="41" t="s">
        <v>49</v>
      </c>
      <c r="C57" s="42">
        <v>841</v>
      </c>
      <c r="D57" s="43">
        <v>0</v>
      </c>
      <c r="E57" s="44">
        <f>C57*D57</f>
        <v>0</v>
      </c>
      <c r="F57" s="45"/>
    </row>
    <row r="58" spans="1:8" ht="15.75" customHeight="1" x14ac:dyDescent="0.25">
      <c r="A58" s="40"/>
      <c r="B58" s="41" t="s">
        <v>50</v>
      </c>
      <c r="C58" s="42">
        <v>673</v>
      </c>
      <c r="D58" s="43">
        <v>0</v>
      </c>
      <c r="E58" s="44">
        <f t="shared" ref="E58:E63" si="1">C58*D58</f>
        <v>0</v>
      </c>
      <c r="F58" s="45"/>
    </row>
    <row r="59" spans="1:8" ht="15.75" customHeight="1" x14ac:dyDescent="0.25">
      <c r="A59" s="40"/>
      <c r="B59" s="41" t="s">
        <v>41</v>
      </c>
      <c r="C59" s="42">
        <v>630</v>
      </c>
      <c r="D59" s="43">
        <v>0</v>
      </c>
      <c r="E59" s="44">
        <f t="shared" si="1"/>
        <v>0</v>
      </c>
      <c r="F59" s="45"/>
    </row>
    <row r="60" spans="1:8" ht="15.75" customHeight="1" x14ac:dyDescent="0.25">
      <c r="A60" s="40"/>
      <c r="B60" s="41" t="s">
        <v>51</v>
      </c>
      <c r="C60" s="42">
        <v>336</v>
      </c>
      <c r="D60" s="43">
        <v>0</v>
      </c>
      <c r="E60" s="44">
        <f t="shared" si="1"/>
        <v>0</v>
      </c>
      <c r="F60" s="45"/>
    </row>
    <row r="61" spans="1:8" ht="15.75" customHeight="1" x14ac:dyDescent="0.25">
      <c r="A61" s="40"/>
      <c r="B61" s="41" t="s">
        <v>44</v>
      </c>
      <c r="C61" s="42">
        <v>173</v>
      </c>
      <c r="D61" s="43">
        <v>0</v>
      </c>
      <c r="E61" s="44">
        <f t="shared" si="1"/>
        <v>0</v>
      </c>
      <c r="F61" s="45"/>
    </row>
    <row r="62" spans="1:8" ht="15.75" customHeight="1" x14ac:dyDescent="0.25">
      <c r="A62" s="40"/>
      <c r="B62" s="41" t="s">
        <v>45</v>
      </c>
      <c r="C62" s="42">
        <v>252</v>
      </c>
      <c r="D62" s="43">
        <v>0</v>
      </c>
      <c r="E62" s="44">
        <f t="shared" si="1"/>
        <v>0</v>
      </c>
      <c r="F62" s="45"/>
    </row>
    <row r="63" spans="1:8" ht="15.75" customHeight="1" x14ac:dyDescent="0.25">
      <c r="A63" s="46"/>
      <c r="B63" s="41" t="s">
        <v>52</v>
      </c>
      <c r="C63" s="42">
        <v>630</v>
      </c>
      <c r="D63" s="43">
        <v>0</v>
      </c>
      <c r="E63" s="44">
        <f t="shared" si="1"/>
        <v>0</v>
      </c>
      <c r="F63" s="45"/>
    </row>
    <row r="64" spans="1:8" ht="15.75" customHeight="1" thickBot="1" x14ac:dyDescent="0.3">
      <c r="A64" s="59"/>
      <c r="B64" s="48" t="s">
        <v>53</v>
      </c>
      <c r="C64" s="49">
        <f>SUM(C57:C63)</f>
        <v>3535</v>
      </c>
      <c r="D64" s="50"/>
      <c r="E64" s="51">
        <f>SUM(E57:E63)</f>
        <v>0</v>
      </c>
      <c r="F64" s="45"/>
    </row>
    <row r="65" spans="1:10" s="16" customFormat="1" ht="36.75" customHeight="1" thickBot="1" x14ac:dyDescent="0.3">
      <c r="A65" s="28"/>
      <c r="B65" s="29"/>
      <c r="C65" s="29"/>
      <c r="D65" s="29"/>
      <c r="E65" s="11"/>
      <c r="F65" s="11"/>
      <c r="G65" s="1"/>
      <c r="H65" s="1"/>
      <c r="I65" s="1"/>
      <c r="J65" s="60"/>
    </row>
    <row r="66" spans="1:10" ht="15.75" customHeight="1" x14ac:dyDescent="0.25">
      <c r="A66" s="52" t="s">
        <v>24</v>
      </c>
      <c r="B66" s="53" t="s">
        <v>54</v>
      </c>
      <c r="C66" s="54"/>
      <c r="D66" s="55"/>
      <c r="E66" s="56"/>
      <c r="F66" s="61"/>
    </row>
    <row r="67" spans="1:10" ht="15.75" customHeight="1" x14ac:dyDescent="0.25">
      <c r="A67" s="19"/>
      <c r="B67" s="30" t="s">
        <v>30</v>
      </c>
      <c r="C67" s="37"/>
      <c r="D67" s="32"/>
      <c r="E67" s="33">
        <f>D27/D9</f>
        <v>0.13500000000000001</v>
      </c>
      <c r="F67" s="34"/>
    </row>
    <row r="68" spans="1:10" ht="15.75" customHeight="1" x14ac:dyDescent="0.25">
      <c r="A68" s="19"/>
      <c r="B68" s="36" t="s">
        <v>55</v>
      </c>
      <c r="C68" s="62"/>
      <c r="D68" s="63"/>
      <c r="E68" s="64"/>
      <c r="F68" s="34"/>
    </row>
    <row r="69" spans="1:10" ht="15.75" customHeight="1" x14ac:dyDescent="0.25">
      <c r="A69" s="39"/>
      <c r="B69" s="149" t="s">
        <v>56</v>
      </c>
      <c r="C69" s="151" t="s">
        <v>57</v>
      </c>
      <c r="D69" s="153" t="s">
        <v>58</v>
      </c>
      <c r="E69" s="155" t="s">
        <v>35</v>
      </c>
      <c r="F69" s="34"/>
    </row>
    <row r="70" spans="1:10" ht="26.25" customHeight="1" x14ac:dyDescent="0.25">
      <c r="A70" s="40"/>
      <c r="B70" s="150"/>
      <c r="C70" s="152"/>
      <c r="D70" s="154"/>
      <c r="E70" s="155"/>
      <c r="F70" s="34"/>
    </row>
    <row r="71" spans="1:10" ht="15.75" customHeight="1" x14ac:dyDescent="0.25">
      <c r="A71" s="40"/>
      <c r="B71" s="41" t="s">
        <v>59</v>
      </c>
      <c r="C71" s="65">
        <v>27</v>
      </c>
      <c r="D71" s="43">
        <v>0</v>
      </c>
      <c r="E71" s="44">
        <f>C71*D71</f>
        <v>0</v>
      </c>
      <c r="F71" s="34"/>
    </row>
    <row r="72" spans="1:10" ht="15.75" customHeight="1" x14ac:dyDescent="0.25">
      <c r="A72" s="40"/>
      <c r="B72" s="41" t="s">
        <v>60</v>
      </c>
      <c r="C72" s="65">
        <v>49</v>
      </c>
      <c r="D72" s="43">
        <v>0</v>
      </c>
      <c r="E72" s="44">
        <f>C72*D72</f>
        <v>0</v>
      </c>
      <c r="F72" s="34"/>
    </row>
    <row r="73" spans="1:10" ht="15.75" customHeight="1" x14ac:dyDescent="0.25">
      <c r="A73" s="40"/>
      <c r="B73" s="41" t="s">
        <v>61</v>
      </c>
      <c r="C73" s="65">
        <v>72</v>
      </c>
      <c r="D73" s="43">
        <v>0</v>
      </c>
      <c r="E73" s="44">
        <f>C73*D73</f>
        <v>0</v>
      </c>
      <c r="F73" s="34"/>
    </row>
    <row r="74" spans="1:10" ht="15.75" customHeight="1" x14ac:dyDescent="0.25">
      <c r="A74" s="40"/>
      <c r="B74" s="41" t="s">
        <v>62</v>
      </c>
      <c r="C74" s="65">
        <v>69</v>
      </c>
      <c r="D74" s="43">
        <v>0</v>
      </c>
      <c r="E74" s="44">
        <f>C74*D74</f>
        <v>0</v>
      </c>
      <c r="F74" s="34"/>
    </row>
    <row r="75" spans="1:10" ht="15.75" customHeight="1" x14ac:dyDescent="0.25">
      <c r="A75" s="46"/>
      <c r="B75" s="41" t="s">
        <v>63</v>
      </c>
      <c r="C75" s="65">
        <v>39</v>
      </c>
      <c r="D75" s="43">
        <v>0</v>
      </c>
      <c r="E75" s="44">
        <f>C75*D75</f>
        <v>0</v>
      </c>
      <c r="F75" s="34"/>
    </row>
    <row r="76" spans="1:10" ht="15.75" customHeight="1" thickBot="1" x14ac:dyDescent="0.3">
      <c r="A76" s="59"/>
      <c r="B76" s="48" t="s">
        <v>64</v>
      </c>
      <c r="C76" s="66">
        <f>SUM(C71:C75)</f>
        <v>256</v>
      </c>
      <c r="D76" s="50"/>
      <c r="E76" s="51">
        <f>SUM(E71:E75)</f>
        <v>0</v>
      </c>
      <c r="F76" s="34"/>
    </row>
    <row r="77" spans="1:10" s="16" customFormat="1" ht="18" customHeight="1" thickBot="1" x14ac:dyDescent="0.3">
      <c r="A77" s="28"/>
      <c r="B77" s="29"/>
      <c r="C77" s="29"/>
      <c r="D77" s="29"/>
      <c r="E77" s="11"/>
      <c r="F77" s="11"/>
      <c r="H77" s="34"/>
    </row>
    <row r="78" spans="1:10" ht="15.75" customHeight="1" x14ac:dyDescent="0.25">
      <c r="A78" s="52" t="s">
        <v>26</v>
      </c>
      <c r="B78" s="53" t="s">
        <v>65</v>
      </c>
      <c r="C78" s="55"/>
      <c r="D78" s="54"/>
      <c r="E78" s="56"/>
      <c r="F78" s="34"/>
    </row>
    <row r="79" spans="1:10" ht="15.75" customHeight="1" x14ac:dyDescent="0.25">
      <c r="A79" s="19"/>
      <c r="B79" s="30" t="s">
        <v>30</v>
      </c>
      <c r="C79" s="37"/>
      <c r="D79" s="32"/>
      <c r="E79" s="33">
        <f>D28/D9</f>
        <v>0.15</v>
      </c>
      <c r="F79" s="34"/>
    </row>
    <row r="80" spans="1:10" ht="15.75" customHeight="1" x14ac:dyDescent="0.25">
      <c r="A80" s="19"/>
      <c r="B80" s="67" t="s">
        <v>55</v>
      </c>
      <c r="C80" s="68"/>
      <c r="D80" s="68"/>
      <c r="E80" s="69"/>
      <c r="F80" s="34"/>
    </row>
    <row r="81" spans="1:8" ht="15.75" customHeight="1" x14ac:dyDescent="0.25">
      <c r="A81" s="39"/>
      <c r="B81" s="149" t="s">
        <v>56</v>
      </c>
      <c r="C81" s="151" t="s">
        <v>66</v>
      </c>
      <c r="D81" s="153" t="s">
        <v>58</v>
      </c>
      <c r="E81" s="155" t="s">
        <v>35</v>
      </c>
      <c r="F81" s="34"/>
    </row>
    <row r="82" spans="1:8" ht="27.75" customHeight="1" x14ac:dyDescent="0.25">
      <c r="A82" s="40"/>
      <c r="B82" s="150"/>
      <c r="C82" s="152"/>
      <c r="D82" s="154"/>
      <c r="E82" s="155"/>
      <c r="F82" s="34"/>
    </row>
    <row r="83" spans="1:8" ht="15.75" customHeight="1" x14ac:dyDescent="0.25">
      <c r="A83" s="40"/>
      <c r="B83" s="24" t="s">
        <v>67</v>
      </c>
      <c r="C83" s="65">
        <v>27</v>
      </c>
      <c r="D83" s="43">
        <v>0</v>
      </c>
      <c r="E83" s="44">
        <f>C83*D83</f>
        <v>0</v>
      </c>
      <c r="F83" s="34"/>
    </row>
    <row r="84" spans="1:8" ht="15.75" customHeight="1" x14ac:dyDescent="0.25">
      <c r="A84" s="40"/>
      <c r="B84" s="24" t="s">
        <v>68</v>
      </c>
      <c r="C84" s="65">
        <v>51</v>
      </c>
      <c r="D84" s="43">
        <v>0</v>
      </c>
      <c r="E84" s="44">
        <f t="shared" ref="E84:E87" si="2">C84*D84</f>
        <v>0</v>
      </c>
      <c r="F84" s="34"/>
    </row>
    <row r="85" spans="1:8" ht="15.75" customHeight="1" x14ac:dyDescent="0.25">
      <c r="A85" s="40"/>
      <c r="B85" s="24" t="s">
        <v>69</v>
      </c>
      <c r="C85" s="65">
        <v>81</v>
      </c>
      <c r="D85" s="43">
        <v>0</v>
      </c>
      <c r="E85" s="44">
        <f t="shared" si="2"/>
        <v>0</v>
      </c>
      <c r="F85" s="34"/>
    </row>
    <row r="86" spans="1:8" ht="15.75" customHeight="1" x14ac:dyDescent="0.25">
      <c r="A86" s="40"/>
      <c r="B86" s="24" t="s">
        <v>70</v>
      </c>
      <c r="C86" s="65">
        <v>98</v>
      </c>
      <c r="D86" s="43">
        <v>0</v>
      </c>
      <c r="E86" s="44">
        <f>C86*D86</f>
        <v>0</v>
      </c>
      <c r="F86" s="34"/>
    </row>
    <row r="87" spans="1:8" ht="15.75" customHeight="1" x14ac:dyDescent="0.25">
      <c r="A87" s="40"/>
      <c r="B87" s="24" t="s">
        <v>71</v>
      </c>
      <c r="C87" s="65">
        <v>24</v>
      </c>
      <c r="D87" s="43">
        <v>0</v>
      </c>
      <c r="E87" s="44">
        <f t="shared" si="2"/>
        <v>0</v>
      </c>
      <c r="F87" s="34"/>
    </row>
    <row r="88" spans="1:8" ht="15.75" customHeight="1" thickBot="1" x14ac:dyDescent="0.3">
      <c r="A88" s="59"/>
      <c r="B88" s="50" t="s">
        <v>72</v>
      </c>
      <c r="C88" s="70">
        <f>SUM(C83:C87)</f>
        <v>281</v>
      </c>
      <c r="D88" s="50"/>
      <c r="E88" s="51">
        <f>SUM(E83:E87)</f>
        <v>0</v>
      </c>
      <c r="F88" s="34"/>
    </row>
    <row r="89" spans="1:8" s="16" customFormat="1" ht="18" customHeight="1" thickBot="1" x14ac:dyDescent="0.3">
      <c r="A89" s="28"/>
      <c r="B89" s="29"/>
      <c r="C89" s="29"/>
      <c r="D89" s="29"/>
      <c r="E89" s="11"/>
      <c r="F89" s="11"/>
      <c r="H89" s="34"/>
    </row>
    <row r="90" spans="1:8" ht="15.75" customHeight="1" x14ac:dyDescent="0.25">
      <c r="A90" s="52" t="s">
        <v>28</v>
      </c>
      <c r="B90" s="53" t="s">
        <v>73</v>
      </c>
      <c r="C90" s="55"/>
      <c r="D90" s="54"/>
      <c r="E90" s="56"/>
      <c r="H90" s="7"/>
    </row>
    <row r="91" spans="1:8" ht="47.25" customHeight="1" x14ac:dyDescent="0.25">
      <c r="A91" s="71"/>
      <c r="B91" s="158" t="s">
        <v>128</v>
      </c>
      <c r="C91" s="159"/>
      <c r="D91" s="159"/>
      <c r="E91" s="160"/>
      <c r="H91" s="7"/>
    </row>
    <row r="92" spans="1:8" ht="15.75" customHeight="1" x14ac:dyDescent="0.25">
      <c r="A92" s="19"/>
      <c r="B92" s="30" t="s">
        <v>30</v>
      </c>
      <c r="C92" s="37"/>
      <c r="D92" s="32"/>
      <c r="E92" s="33">
        <f>D29/D9</f>
        <v>0.08</v>
      </c>
      <c r="H92" s="45"/>
    </row>
    <row r="93" spans="1:8" ht="15.75" customHeight="1" x14ac:dyDescent="0.25">
      <c r="A93" s="19"/>
      <c r="B93" s="36" t="s">
        <v>31</v>
      </c>
      <c r="C93" s="37"/>
      <c r="D93" s="37"/>
      <c r="E93" s="38"/>
      <c r="H93" s="16"/>
    </row>
    <row r="94" spans="1:8" ht="15.75" customHeight="1" x14ac:dyDescent="0.25">
      <c r="A94" s="39"/>
      <c r="B94" s="156" t="s">
        <v>32</v>
      </c>
      <c r="C94" s="151" t="s">
        <v>33</v>
      </c>
      <c r="D94" s="153" t="s">
        <v>34</v>
      </c>
      <c r="E94" s="147" t="s">
        <v>75</v>
      </c>
      <c r="H94" s="58"/>
    </row>
    <row r="95" spans="1:8" ht="15.75" customHeight="1" x14ac:dyDescent="0.25">
      <c r="A95" s="40"/>
      <c r="B95" s="157"/>
      <c r="C95" s="152"/>
      <c r="D95" s="154"/>
      <c r="E95" s="148"/>
      <c r="H95" s="58"/>
    </row>
    <row r="96" spans="1:8" ht="15.75" customHeight="1" x14ac:dyDescent="0.25">
      <c r="A96" s="40"/>
      <c r="B96" s="24" t="s">
        <v>76</v>
      </c>
      <c r="C96" s="42">
        <v>10000</v>
      </c>
      <c r="D96" s="43">
        <v>0</v>
      </c>
      <c r="E96" s="44">
        <f>C96*D96</f>
        <v>0</v>
      </c>
      <c r="H96" s="45"/>
    </row>
    <row r="97" spans="1:8" ht="15.75" customHeight="1" thickBot="1" x14ac:dyDescent="0.3">
      <c r="A97" s="59"/>
      <c r="B97" s="50" t="s">
        <v>77</v>
      </c>
      <c r="C97" s="50"/>
      <c r="D97" s="50"/>
      <c r="E97" s="51">
        <f>SUM(E96:E96)</f>
        <v>0</v>
      </c>
      <c r="H97" s="45"/>
    </row>
    <row r="98" spans="1:8" s="16" customFormat="1" ht="18" customHeight="1" thickBot="1" x14ac:dyDescent="0.3">
      <c r="A98" s="28"/>
      <c r="B98" s="29"/>
      <c r="C98" s="29"/>
      <c r="D98" s="29"/>
      <c r="E98" s="11"/>
      <c r="F98" s="11"/>
      <c r="H98" s="17"/>
    </row>
    <row r="99" spans="1:8" ht="15.75" customHeight="1" x14ac:dyDescent="0.25">
      <c r="A99" s="74" t="s">
        <v>4</v>
      </c>
      <c r="B99" s="75" t="s">
        <v>78</v>
      </c>
      <c r="C99" s="76"/>
      <c r="D99" s="76"/>
      <c r="E99" s="76"/>
      <c r="F99" s="76"/>
      <c r="G99" s="77"/>
      <c r="H99" s="7"/>
    </row>
    <row r="100" spans="1:8" ht="15.75" customHeight="1" x14ac:dyDescent="0.25">
      <c r="A100" s="19"/>
      <c r="B100" s="36" t="s">
        <v>79</v>
      </c>
      <c r="C100" s="37"/>
      <c r="D100" s="32"/>
      <c r="E100" s="78"/>
      <c r="F100" s="78"/>
      <c r="G100" s="33">
        <f>D11/D9</f>
        <v>0.15</v>
      </c>
      <c r="H100" s="7"/>
    </row>
    <row r="101" spans="1:8" ht="15.75" customHeight="1" x14ac:dyDescent="0.25">
      <c r="A101" s="79"/>
      <c r="B101" s="80" t="s">
        <v>80</v>
      </c>
      <c r="C101" s="37"/>
      <c r="D101" s="32"/>
      <c r="E101" s="78"/>
      <c r="F101" s="78"/>
      <c r="G101" s="81"/>
      <c r="H101" s="7"/>
    </row>
    <row r="102" spans="1:8" s="23" customFormat="1" ht="45" customHeight="1" x14ac:dyDescent="0.2">
      <c r="A102" s="79"/>
      <c r="B102" s="82" t="s">
        <v>81</v>
      </c>
      <c r="C102" s="83" t="s">
        <v>82</v>
      </c>
      <c r="D102" s="83" t="s">
        <v>83</v>
      </c>
      <c r="E102" s="84" t="s">
        <v>84</v>
      </c>
      <c r="F102" s="85" t="s">
        <v>74</v>
      </c>
      <c r="G102" s="86" t="s">
        <v>85</v>
      </c>
      <c r="H102" s="87"/>
    </row>
    <row r="103" spans="1:8" x14ac:dyDescent="0.25">
      <c r="A103" s="79"/>
      <c r="B103" s="24" t="s">
        <v>86</v>
      </c>
      <c r="C103" s="10">
        <v>0.18</v>
      </c>
      <c r="D103" s="88">
        <f>D11*C103</f>
        <v>43200</v>
      </c>
      <c r="E103" s="72">
        <v>1</v>
      </c>
      <c r="F103" s="73">
        <f>D103*E103</f>
        <v>43200</v>
      </c>
      <c r="G103" s="89">
        <f>D103-F103</f>
        <v>0</v>
      </c>
      <c r="H103" s="11"/>
    </row>
    <row r="104" spans="1:8" x14ac:dyDescent="0.25">
      <c r="A104" s="79"/>
      <c r="B104" s="24" t="s">
        <v>87</v>
      </c>
      <c r="C104" s="10">
        <v>0.18</v>
      </c>
      <c r="D104" s="88">
        <f>D11*C104</f>
        <v>43200</v>
      </c>
      <c r="E104" s="72">
        <v>1</v>
      </c>
      <c r="F104" s="73">
        <f t="shared" ref="F104:F110" si="3">D104*E104</f>
        <v>43200</v>
      </c>
      <c r="G104" s="89">
        <f t="shared" ref="G104:G110" si="4">D104-F104</f>
        <v>0</v>
      </c>
      <c r="H104" s="11"/>
    </row>
    <row r="105" spans="1:8" ht="30" x14ac:dyDescent="0.25">
      <c r="A105" s="79"/>
      <c r="B105" s="121" t="s">
        <v>129</v>
      </c>
      <c r="C105" s="10">
        <v>0.25</v>
      </c>
      <c r="D105" s="88">
        <f>D11*C105</f>
        <v>60000</v>
      </c>
      <c r="E105" s="72">
        <v>1</v>
      </c>
      <c r="F105" s="73">
        <f t="shared" si="3"/>
        <v>60000</v>
      </c>
      <c r="G105" s="89">
        <f t="shared" si="4"/>
        <v>0</v>
      </c>
      <c r="H105" s="11"/>
    </row>
    <row r="106" spans="1:8" x14ac:dyDescent="0.25">
      <c r="A106" s="79"/>
      <c r="B106" s="24" t="s">
        <v>130</v>
      </c>
      <c r="C106" s="10">
        <v>0.05</v>
      </c>
      <c r="D106" s="88">
        <f>D11*C106</f>
        <v>12000</v>
      </c>
      <c r="E106" s="72">
        <v>1</v>
      </c>
      <c r="F106" s="73">
        <f t="shared" si="3"/>
        <v>12000</v>
      </c>
      <c r="G106" s="89">
        <f t="shared" si="4"/>
        <v>0</v>
      </c>
      <c r="H106" s="11"/>
    </row>
    <row r="107" spans="1:8" x14ac:dyDescent="0.25">
      <c r="A107" s="79"/>
      <c r="B107" s="24" t="s">
        <v>88</v>
      </c>
      <c r="C107" s="10">
        <v>0.05</v>
      </c>
      <c r="D107" s="88">
        <f>D11*C107</f>
        <v>12000</v>
      </c>
      <c r="E107" s="72">
        <v>1</v>
      </c>
      <c r="F107" s="73">
        <f t="shared" si="3"/>
        <v>12000</v>
      </c>
      <c r="G107" s="89">
        <f t="shared" si="4"/>
        <v>0</v>
      </c>
      <c r="H107" s="11"/>
    </row>
    <row r="108" spans="1:8" x14ac:dyDescent="0.25">
      <c r="A108" s="79"/>
      <c r="B108" s="24" t="s">
        <v>89</v>
      </c>
      <c r="C108" s="10">
        <v>0.05</v>
      </c>
      <c r="D108" s="88">
        <f>D11*C108</f>
        <v>12000</v>
      </c>
      <c r="E108" s="72">
        <v>1</v>
      </c>
      <c r="F108" s="73">
        <f t="shared" si="3"/>
        <v>12000</v>
      </c>
      <c r="G108" s="89">
        <f t="shared" si="4"/>
        <v>0</v>
      </c>
      <c r="H108" s="11"/>
    </row>
    <row r="109" spans="1:8" x14ac:dyDescent="0.25">
      <c r="A109" s="79"/>
      <c r="B109" s="24" t="s">
        <v>90</v>
      </c>
      <c r="C109" s="10">
        <v>0.05</v>
      </c>
      <c r="D109" s="88">
        <f>D11*C109</f>
        <v>12000</v>
      </c>
      <c r="E109" s="72">
        <v>1</v>
      </c>
      <c r="F109" s="73">
        <f t="shared" si="3"/>
        <v>12000</v>
      </c>
      <c r="G109" s="89">
        <f t="shared" si="4"/>
        <v>0</v>
      </c>
      <c r="H109" s="11"/>
    </row>
    <row r="110" spans="1:8" x14ac:dyDescent="0.25">
      <c r="A110" s="79"/>
      <c r="B110" s="24" t="s">
        <v>91</v>
      </c>
      <c r="C110" s="10">
        <v>0.19</v>
      </c>
      <c r="D110" s="88">
        <f>D11*C110</f>
        <v>45600</v>
      </c>
      <c r="E110" s="72">
        <v>1</v>
      </c>
      <c r="F110" s="73">
        <f t="shared" si="3"/>
        <v>45600</v>
      </c>
      <c r="G110" s="89">
        <f t="shared" si="4"/>
        <v>0</v>
      </c>
      <c r="H110" s="11"/>
    </row>
    <row r="111" spans="1:8" ht="15.75" customHeight="1" thickBot="1" x14ac:dyDescent="0.3">
      <c r="A111" s="59"/>
      <c r="B111" s="90" t="s">
        <v>92</v>
      </c>
      <c r="C111" s="90"/>
      <c r="D111" s="90"/>
      <c r="E111" s="90"/>
      <c r="F111" s="90"/>
      <c r="G111" s="91">
        <f>SUM(G103:G110)</f>
        <v>0</v>
      </c>
      <c r="H111" s="11"/>
    </row>
    <row r="112" spans="1:8" s="16" customFormat="1" ht="18" customHeight="1" thickBot="1" x14ac:dyDescent="0.3">
      <c r="A112" s="28"/>
      <c r="B112" s="29"/>
      <c r="C112" s="29"/>
      <c r="D112" s="29"/>
      <c r="E112" s="11"/>
      <c r="F112" s="11"/>
      <c r="H112" s="17"/>
    </row>
    <row r="113" spans="1:8" ht="15.75" customHeight="1" x14ac:dyDescent="0.25">
      <c r="A113" s="74" t="s">
        <v>6</v>
      </c>
      <c r="B113" s="75" t="s">
        <v>93</v>
      </c>
      <c r="C113" s="76"/>
      <c r="D113" s="76"/>
      <c r="E113" s="76"/>
      <c r="F113" s="76"/>
      <c r="G113" s="77"/>
      <c r="H113" s="11"/>
    </row>
    <row r="114" spans="1:8" ht="15.75" customHeight="1" x14ac:dyDescent="0.25">
      <c r="A114" s="19"/>
      <c r="B114" s="36" t="s">
        <v>79</v>
      </c>
      <c r="C114" s="37"/>
      <c r="D114" s="32"/>
      <c r="E114" s="78"/>
      <c r="F114" s="78"/>
      <c r="G114" s="33">
        <f>D12/D9</f>
        <v>0.25</v>
      </c>
      <c r="H114" s="11"/>
    </row>
    <row r="115" spans="1:8" ht="15.75" customHeight="1" x14ac:dyDescent="0.25">
      <c r="A115" s="79"/>
      <c r="B115" s="80" t="s">
        <v>94</v>
      </c>
      <c r="C115" s="37"/>
      <c r="D115" s="32"/>
      <c r="E115" s="78"/>
      <c r="F115" s="78"/>
      <c r="G115" s="81"/>
      <c r="H115" s="11"/>
    </row>
    <row r="116" spans="1:8" s="23" customFormat="1" ht="45" customHeight="1" x14ac:dyDescent="0.2">
      <c r="A116" s="79"/>
      <c r="B116" s="82" t="s">
        <v>95</v>
      </c>
      <c r="C116" s="92" t="s">
        <v>96</v>
      </c>
      <c r="D116" s="83" t="s">
        <v>83</v>
      </c>
      <c r="E116" s="84" t="s">
        <v>84</v>
      </c>
      <c r="F116" s="85" t="s">
        <v>97</v>
      </c>
      <c r="G116" s="86" t="s">
        <v>85</v>
      </c>
      <c r="H116" s="87"/>
    </row>
    <row r="117" spans="1:8" x14ac:dyDescent="0.25">
      <c r="A117" s="79"/>
      <c r="B117" s="24" t="s">
        <v>98</v>
      </c>
      <c r="C117" s="10">
        <v>0.2</v>
      </c>
      <c r="D117" s="88">
        <f>C117*D12</f>
        <v>80000</v>
      </c>
      <c r="E117" s="72">
        <v>1</v>
      </c>
      <c r="F117" s="73">
        <f>D117*E117</f>
        <v>80000</v>
      </c>
      <c r="G117" s="89">
        <f>D117-F117</f>
        <v>0</v>
      </c>
      <c r="H117" s="11"/>
    </row>
    <row r="118" spans="1:8" x14ac:dyDescent="0.25">
      <c r="A118" s="79"/>
      <c r="B118" s="24" t="s">
        <v>99</v>
      </c>
      <c r="C118" s="10">
        <v>0.15</v>
      </c>
      <c r="D118" s="88">
        <f>C118*D12</f>
        <v>60000</v>
      </c>
      <c r="E118" s="72">
        <v>1</v>
      </c>
      <c r="F118" s="73">
        <f t="shared" ref="F118:F123" si="5">D118*E118</f>
        <v>60000</v>
      </c>
      <c r="G118" s="89">
        <f t="shared" ref="G118:G123" si="6">D118-F118</f>
        <v>0</v>
      </c>
      <c r="H118" s="11"/>
    </row>
    <row r="119" spans="1:8" x14ac:dyDescent="0.25">
      <c r="A119" s="79"/>
      <c r="B119" s="24" t="s">
        <v>100</v>
      </c>
      <c r="C119" s="10">
        <v>0.26</v>
      </c>
      <c r="D119" s="88">
        <f>C119*D12</f>
        <v>104000</v>
      </c>
      <c r="E119" s="72">
        <v>1</v>
      </c>
      <c r="F119" s="73">
        <f t="shared" si="5"/>
        <v>104000</v>
      </c>
      <c r="G119" s="89">
        <f t="shared" si="6"/>
        <v>0</v>
      </c>
      <c r="H119" s="11"/>
    </row>
    <row r="120" spans="1:8" x14ac:dyDescent="0.25">
      <c r="A120" s="79"/>
      <c r="B120" s="24" t="s">
        <v>101</v>
      </c>
      <c r="C120" s="10">
        <v>0.05</v>
      </c>
      <c r="D120" s="88">
        <f>C120*D12</f>
        <v>20000</v>
      </c>
      <c r="E120" s="72">
        <v>1</v>
      </c>
      <c r="F120" s="73">
        <f t="shared" si="5"/>
        <v>20000</v>
      </c>
      <c r="G120" s="89">
        <f t="shared" si="6"/>
        <v>0</v>
      </c>
      <c r="H120" s="11"/>
    </row>
    <row r="121" spans="1:8" x14ac:dyDescent="0.25">
      <c r="A121" s="79"/>
      <c r="B121" s="24" t="s">
        <v>102</v>
      </c>
      <c r="C121" s="10">
        <v>0.08</v>
      </c>
      <c r="D121" s="88">
        <f>C121*D12</f>
        <v>32000</v>
      </c>
      <c r="E121" s="72">
        <v>1</v>
      </c>
      <c r="F121" s="73">
        <f t="shared" si="5"/>
        <v>32000</v>
      </c>
      <c r="G121" s="89">
        <f t="shared" si="6"/>
        <v>0</v>
      </c>
      <c r="H121" s="11"/>
    </row>
    <row r="122" spans="1:8" x14ac:dyDescent="0.25">
      <c r="A122" s="79"/>
      <c r="B122" s="24" t="s">
        <v>103</v>
      </c>
      <c r="C122" s="10">
        <v>0.05</v>
      </c>
      <c r="D122" s="88">
        <f>C122*D12</f>
        <v>20000</v>
      </c>
      <c r="E122" s="72">
        <v>1</v>
      </c>
      <c r="F122" s="73">
        <f t="shared" si="5"/>
        <v>20000</v>
      </c>
      <c r="G122" s="89">
        <f t="shared" si="6"/>
        <v>0</v>
      </c>
      <c r="H122" s="11"/>
    </row>
    <row r="123" spans="1:8" x14ac:dyDescent="0.25">
      <c r="A123" s="79"/>
      <c r="B123" s="24" t="s">
        <v>104</v>
      </c>
      <c r="C123" s="10">
        <v>0.21</v>
      </c>
      <c r="D123" s="88">
        <f>C123*D12</f>
        <v>84000</v>
      </c>
      <c r="E123" s="72">
        <v>1</v>
      </c>
      <c r="F123" s="73">
        <f t="shared" si="5"/>
        <v>84000</v>
      </c>
      <c r="G123" s="89">
        <f t="shared" si="6"/>
        <v>0</v>
      </c>
      <c r="H123" s="11"/>
    </row>
    <row r="124" spans="1:8" ht="15.75" customHeight="1" thickBot="1" x14ac:dyDescent="0.3">
      <c r="A124" s="59"/>
      <c r="B124" s="90" t="s">
        <v>105</v>
      </c>
      <c r="C124" s="90"/>
      <c r="D124" s="90"/>
      <c r="E124" s="90"/>
      <c r="F124" s="90"/>
      <c r="G124" s="91">
        <f>SUM(G117:G123)</f>
        <v>0</v>
      </c>
      <c r="H124" s="11"/>
    </row>
    <row r="125" spans="1:8" s="16" customFormat="1" ht="34.5" customHeight="1" thickBot="1" x14ac:dyDescent="0.3">
      <c r="A125" s="28"/>
      <c r="B125" s="29"/>
      <c r="C125" s="29"/>
      <c r="D125" s="29"/>
      <c r="E125" s="11"/>
      <c r="F125" s="11"/>
      <c r="H125" s="17"/>
    </row>
    <row r="126" spans="1:8" x14ac:dyDescent="0.25">
      <c r="A126" s="74" t="s">
        <v>8</v>
      </c>
      <c r="B126" s="75" t="s">
        <v>106</v>
      </c>
      <c r="C126" s="76"/>
      <c r="D126" s="76"/>
      <c r="E126" s="76"/>
      <c r="F126" s="76"/>
      <c r="G126" s="77"/>
      <c r="H126" s="11"/>
    </row>
    <row r="127" spans="1:8" ht="15.75" customHeight="1" x14ac:dyDescent="0.25">
      <c r="A127" s="19"/>
      <c r="B127" s="36" t="s">
        <v>79</v>
      </c>
      <c r="C127" s="37"/>
      <c r="D127" s="32"/>
      <c r="E127" s="78"/>
      <c r="F127" s="78"/>
      <c r="G127" s="33">
        <f>D13/D9</f>
        <v>0.1</v>
      </c>
      <c r="H127" s="11"/>
    </row>
    <row r="128" spans="1:8" ht="15.75" customHeight="1" x14ac:dyDescent="0.25">
      <c r="A128" s="79"/>
      <c r="B128" s="80" t="s">
        <v>107</v>
      </c>
      <c r="C128" s="37"/>
      <c r="D128" s="32"/>
      <c r="E128" s="78"/>
      <c r="F128" s="78"/>
      <c r="G128" s="81"/>
      <c r="H128" s="11"/>
    </row>
    <row r="129" spans="1:8" s="3" customFormat="1" ht="52.5" customHeight="1" x14ac:dyDescent="0.2">
      <c r="A129" s="79"/>
      <c r="B129" s="82" t="s">
        <v>108</v>
      </c>
      <c r="C129" s="92" t="s">
        <v>96</v>
      </c>
      <c r="D129" s="83" t="s">
        <v>109</v>
      </c>
      <c r="E129" s="84" t="s">
        <v>110</v>
      </c>
      <c r="F129" s="85" t="s">
        <v>97</v>
      </c>
      <c r="G129" s="86" t="s">
        <v>85</v>
      </c>
      <c r="H129" s="87"/>
    </row>
    <row r="130" spans="1:8" x14ac:dyDescent="0.25">
      <c r="A130" s="79"/>
      <c r="B130" s="24" t="s">
        <v>111</v>
      </c>
      <c r="C130" s="10">
        <v>0.18</v>
      </c>
      <c r="D130" s="88">
        <f>C130*D13</f>
        <v>28800</v>
      </c>
      <c r="E130" s="72">
        <v>1</v>
      </c>
      <c r="F130" s="73">
        <f>D130*E130</f>
        <v>28800</v>
      </c>
      <c r="G130" s="89">
        <f t="shared" ref="G130:G137" si="7">D130-F130</f>
        <v>0</v>
      </c>
      <c r="H130" s="11"/>
    </row>
    <row r="131" spans="1:8" x14ac:dyDescent="0.25">
      <c r="A131" s="79"/>
      <c r="B131" s="24" t="s">
        <v>112</v>
      </c>
      <c r="C131" s="10">
        <v>0.17</v>
      </c>
      <c r="D131" s="88">
        <f>C131*D13</f>
        <v>27200.000000000004</v>
      </c>
      <c r="E131" s="72">
        <v>1</v>
      </c>
      <c r="F131" s="73">
        <f t="shared" ref="F131:F137" si="8">D131*E131</f>
        <v>27200.000000000004</v>
      </c>
      <c r="G131" s="89">
        <f t="shared" si="7"/>
        <v>0</v>
      </c>
      <c r="H131" s="11"/>
    </row>
    <row r="132" spans="1:8" x14ac:dyDescent="0.25">
      <c r="A132" s="79"/>
      <c r="B132" s="24" t="s">
        <v>113</v>
      </c>
      <c r="C132" s="10">
        <v>0.18</v>
      </c>
      <c r="D132" s="88">
        <f>C132*D13</f>
        <v>28800</v>
      </c>
      <c r="E132" s="72">
        <v>1</v>
      </c>
      <c r="F132" s="73">
        <f t="shared" si="8"/>
        <v>28800</v>
      </c>
      <c r="G132" s="89">
        <f t="shared" si="7"/>
        <v>0</v>
      </c>
      <c r="H132" s="11"/>
    </row>
    <row r="133" spans="1:8" x14ac:dyDescent="0.25">
      <c r="A133" s="79"/>
      <c r="B133" s="24" t="s">
        <v>114</v>
      </c>
      <c r="C133" s="10">
        <v>0.1</v>
      </c>
      <c r="D133" s="88">
        <f>C133*D13</f>
        <v>16000</v>
      </c>
      <c r="E133" s="72">
        <v>1</v>
      </c>
      <c r="F133" s="73">
        <f t="shared" si="8"/>
        <v>16000</v>
      </c>
      <c r="G133" s="89">
        <f t="shared" si="7"/>
        <v>0</v>
      </c>
      <c r="H133" s="11"/>
    </row>
    <row r="134" spans="1:8" x14ac:dyDescent="0.25">
      <c r="A134" s="79"/>
      <c r="B134" s="24" t="s">
        <v>115</v>
      </c>
      <c r="C134" s="10">
        <v>0.15</v>
      </c>
      <c r="D134" s="88">
        <f>C134*D13</f>
        <v>24000</v>
      </c>
      <c r="E134" s="72">
        <v>1</v>
      </c>
      <c r="F134" s="73">
        <f t="shared" si="8"/>
        <v>24000</v>
      </c>
      <c r="G134" s="89">
        <f t="shared" si="7"/>
        <v>0</v>
      </c>
      <c r="H134" s="11"/>
    </row>
    <row r="135" spans="1:8" x14ac:dyDescent="0.25">
      <c r="A135" s="79"/>
      <c r="B135" s="24" t="s">
        <v>116</v>
      </c>
      <c r="C135" s="10">
        <v>0.04</v>
      </c>
      <c r="D135" s="88">
        <f>C135*D13</f>
        <v>6400</v>
      </c>
      <c r="E135" s="72">
        <v>1</v>
      </c>
      <c r="F135" s="73">
        <f t="shared" si="8"/>
        <v>6400</v>
      </c>
      <c r="G135" s="89">
        <f t="shared" si="7"/>
        <v>0</v>
      </c>
      <c r="H135" s="11"/>
    </row>
    <row r="136" spans="1:8" x14ac:dyDescent="0.25">
      <c r="A136" s="79"/>
      <c r="B136" s="24" t="s">
        <v>117</v>
      </c>
      <c r="C136" s="10">
        <v>0.08</v>
      </c>
      <c r="D136" s="88">
        <f>C136*D13</f>
        <v>12800</v>
      </c>
      <c r="E136" s="72">
        <v>1</v>
      </c>
      <c r="F136" s="73">
        <f t="shared" si="8"/>
        <v>12800</v>
      </c>
      <c r="G136" s="89">
        <f t="shared" si="7"/>
        <v>0</v>
      </c>
      <c r="H136" s="11"/>
    </row>
    <row r="137" spans="1:8" x14ac:dyDescent="0.25">
      <c r="A137" s="79"/>
      <c r="B137" s="24" t="s">
        <v>118</v>
      </c>
      <c r="C137" s="45">
        <v>0.1</v>
      </c>
      <c r="D137" s="88">
        <f>C137*D13</f>
        <v>16000</v>
      </c>
      <c r="E137" s="72">
        <v>1</v>
      </c>
      <c r="F137" s="73">
        <f t="shared" si="8"/>
        <v>16000</v>
      </c>
      <c r="G137" s="89">
        <f t="shared" si="7"/>
        <v>0</v>
      </c>
      <c r="H137" s="11"/>
    </row>
    <row r="138" spans="1:8" ht="15.75" customHeight="1" thickBot="1" x14ac:dyDescent="0.3">
      <c r="A138" s="59"/>
      <c r="B138" s="90" t="s">
        <v>119</v>
      </c>
      <c r="C138" s="93">
        <f>SUM(C130:C137)</f>
        <v>1</v>
      </c>
      <c r="D138" s="90"/>
      <c r="E138" s="90"/>
      <c r="F138" s="90"/>
      <c r="G138" s="91">
        <f>SUM(G130:G137)</f>
        <v>0</v>
      </c>
      <c r="H138" s="11"/>
    </row>
    <row r="139" spans="1:8" s="16" customFormat="1" ht="18" customHeight="1" thickBot="1" x14ac:dyDescent="0.3">
      <c r="A139" s="28"/>
      <c r="B139" s="29"/>
      <c r="C139" s="29"/>
      <c r="D139" s="29"/>
      <c r="E139" s="11"/>
      <c r="F139" s="11"/>
      <c r="H139" s="17"/>
    </row>
    <row r="140" spans="1:8" ht="15.75" customHeight="1" thickBot="1" x14ac:dyDescent="0.3">
      <c r="A140" s="94"/>
      <c r="B140" s="95" t="s">
        <v>120</v>
      </c>
      <c r="C140" s="96"/>
      <c r="D140" s="11"/>
      <c r="E140" s="97"/>
      <c r="F140" s="97"/>
      <c r="H140" s="2"/>
    </row>
    <row r="141" spans="1:8" ht="15.75" customHeight="1" x14ac:dyDescent="0.25">
      <c r="A141" s="98" t="s">
        <v>2</v>
      </c>
      <c r="B141" s="99" t="s">
        <v>121</v>
      </c>
      <c r="C141" s="140">
        <f>C142+C143+C144+C145+C146</f>
        <v>0</v>
      </c>
      <c r="D141" s="11"/>
      <c r="H141" s="2"/>
    </row>
    <row r="142" spans="1:8" ht="15.75" customHeight="1" x14ac:dyDescent="0.25">
      <c r="A142" s="100" t="s">
        <v>20</v>
      </c>
      <c r="B142" s="101" t="s">
        <v>21</v>
      </c>
      <c r="C142" s="141">
        <f>E50</f>
        <v>0</v>
      </c>
      <c r="D142" s="11"/>
    </row>
    <row r="143" spans="1:8" ht="15.75" customHeight="1" x14ac:dyDescent="0.25">
      <c r="A143" s="102" t="s">
        <v>22</v>
      </c>
      <c r="B143" s="103" t="s">
        <v>23</v>
      </c>
      <c r="C143" s="142">
        <f>E64</f>
        <v>0</v>
      </c>
      <c r="D143" s="11"/>
    </row>
    <row r="144" spans="1:8" ht="15.75" customHeight="1" x14ac:dyDescent="0.25">
      <c r="A144" s="102" t="s">
        <v>24</v>
      </c>
      <c r="B144" s="103" t="s">
        <v>54</v>
      </c>
      <c r="C144" s="142">
        <f>E76</f>
        <v>0</v>
      </c>
      <c r="D144" s="11"/>
      <c r="F144" s="104"/>
    </row>
    <row r="145" spans="1:8" ht="15.75" customHeight="1" x14ac:dyDescent="0.25">
      <c r="A145" s="102" t="s">
        <v>26</v>
      </c>
      <c r="B145" s="103" t="s">
        <v>65</v>
      </c>
      <c r="C145" s="142">
        <f>E88</f>
        <v>0</v>
      </c>
      <c r="D145" s="11"/>
      <c r="E145" s="105"/>
      <c r="F145" s="105"/>
      <c r="G145" s="11"/>
    </row>
    <row r="146" spans="1:8" ht="15.75" customHeight="1" x14ac:dyDescent="0.25">
      <c r="A146" s="102" t="s">
        <v>28</v>
      </c>
      <c r="B146" s="103" t="s">
        <v>29</v>
      </c>
      <c r="C146" s="142">
        <f>E97</f>
        <v>0</v>
      </c>
      <c r="D146" s="11"/>
      <c r="E146" s="105"/>
      <c r="F146" s="105"/>
      <c r="G146" s="11"/>
    </row>
    <row r="147" spans="1:8" ht="15.75" customHeight="1" x14ac:dyDescent="0.25">
      <c r="A147" s="106" t="s">
        <v>4</v>
      </c>
      <c r="B147" s="107" t="s">
        <v>122</v>
      </c>
      <c r="C147" s="141">
        <f>G111</f>
        <v>0</v>
      </c>
      <c r="D147" s="11"/>
      <c r="E147" s="108"/>
      <c r="F147" s="109"/>
      <c r="G147" s="11"/>
      <c r="H147" s="2"/>
    </row>
    <row r="148" spans="1:8" ht="15.75" customHeight="1" x14ac:dyDescent="0.25">
      <c r="A148" s="110" t="s">
        <v>6</v>
      </c>
      <c r="B148" s="111" t="s">
        <v>123</v>
      </c>
      <c r="C148" s="142">
        <f>G124</f>
        <v>0</v>
      </c>
      <c r="D148" s="11"/>
      <c r="E148" s="108"/>
      <c r="F148" s="109"/>
      <c r="G148" s="11"/>
      <c r="H148" s="2"/>
    </row>
    <row r="149" spans="1:8" ht="15.75" customHeight="1" thickBot="1" x14ac:dyDescent="0.3">
      <c r="A149" s="112" t="s">
        <v>8</v>
      </c>
      <c r="B149" s="113" t="s">
        <v>124</v>
      </c>
      <c r="C149" s="143">
        <f>G138</f>
        <v>0</v>
      </c>
      <c r="D149" s="11"/>
      <c r="E149" s="105"/>
      <c r="F149" s="109"/>
      <c r="H149" s="2"/>
    </row>
    <row r="150" spans="1:8" x14ac:dyDescent="0.25">
      <c r="A150" s="114"/>
      <c r="B150" s="115" t="s">
        <v>125</v>
      </c>
      <c r="C150" s="144">
        <f>C141+C147+C148+C149</f>
        <v>0</v>
      </c>
      <c r="D150" s="11"/>
    </row>
    <row r="151" spans="1:8" x14ac:dyDescent="0.25">
      <c r="A151" s="116"/>
      <c r="B151" s="117" t="s">
        <v>126</v>
      </c>
      <c r="C151" s="145">
        <f>C150*0.25</f>
        <v>0</v>
      </c>
      <c r="D151" s="11"/>
    </row>
    <row r="152" spans="1:8" ht="15.75" thickBot="1" x14ac:dyDescent="0.3">
      <c r="A152" s="118"/>
      <c r="B152" s="119" t="s">
        <v>127</v>
      </c>
      <c r="C152" s="146">
        <f>SUM(C150:C151)</f>
        <v>0</v>
      </c>
      <c r="D152" s="11"/>
    </row>
    <row r="154" spans="1:8" x14ac:dyDescent="0.25">
      <c r="C154" s="135"/>
      <c r="D154" s="135"/>
      <c r="E154" s="135"/>
    </row>
    <row r="155" spans="1:8" s="135" customFormat="1" x14ac:dyDescent="0.2">
      <c r="A155" s="135" t="s">
        <v>132</v>
      </c>
      <c r="C155" s="136" t="s">
        <v>133</v>
      </c>
    </row>
    <row r="156" spans="1:8" s="135" customFormat="1" ht="14.25" x14ac:dyDescent="0.2"/>
    <row r="157" spans="1:8" s="135" customFormat="1" ht="14.25" x14ac:dyDescent="0.2">
      <c r="C157" s="135" t="s">
        <v>134</v>
      </c>
    </row>
    <row r="158" spans="1:8" s="135" customFormat="1" ht="14.25" x14ac:dyDescent="0.2">
      <c r="B158" s="139" t="s">
        <v>135</v>
      </c>
      <c r="C158" s="137"/>
      <c r="D158" s="137"/>
    </row>
    <row r="159" spans="1:8" s="135" customFormat="1" ht="14.25" x14ac:dyDescent="0.2">
      <c r="B159" s="138"/>
    </row>
    <row r="160" spans="1:8" s="135" customFormat="1" ht="14.25" x14ac:dyDescent="0.2"/>
    <row r="161" spans="2:5" s="135" customFormat="1" x14ac:dyDescent="0.25">
      <c r="B161" s="1"/>
    </row>
    <row r="162" spans="2:5" s="135" customFormat="1" x14ac:dyDescent="0.25">
      <c r="C162" s="1"/>
      <c r="D162" s="1"/>
      <c r="E162" s="1"/>
    </row>
  </sheetData>
  <mergeCells count="45">
    <mergeCell ref="A3:E3"/>
    <mergeCell ref="B20:E20"/>
    <mergeCell ref="D9:E9"/>
    <mergeCell ref="D10:E10"/>
    <mergeCell ref="D11:E11"/>
    <mergeCell ref="D12:E12"/>
    <mergeCell ref="D13:E13"/>
    <mergeCell ref="B14:E14"/>
    <mergeCell ref="B15:E15"/>
    <mergeCell ref="B16:E16"/>
    <mergeCell ref="B17:E17"/>
    <mergeCell ref="B18:E18"/>
    <mergeCell ref="B19:E19"/>
    <mergeCell ref="B36:B37"/>
    <mergeCell ref="C36:C37"/>
    <mergeCell ref="D36:D37"/>
    <mergeCell ref="E36:E37"/>
    <mergeCell ref="B21:E21"/>
    <mergeCell ref="B22:E22"/>
    <mergeCell ref="B23:E23"/>
    <mergeCell ref="D24:E24"/>
    <mergeCell ref="D25:E25"/>
    <mergeCell ref="D26:E26"/>
    <mergeCell ref="D27:E27"/>
    <mergeCell ref="D28:E28"/>
    <mergeCell ref="D29:E29"/>
    <mergeCell ref="D30:E30"/>
    <mergeCell ref="B31:E31"/>
    <mergeCell ref="B55:B56"/>
    <mergeCell ref="C55:C56"/>
    <mergeCell ref="D55:D56"/>
    <mergeCell ref="E55:E56"/>
    <mergeCell ref="B69:B70"/>
    <mergeCell ref="C69:C70"/>
    <mergeCell ref="D69:D70"/>
    <mergeCell ref="E69:E70"/>
    <mergeCell ref="E94:E95"/>
    <mergeCell ref="B81:B82"/>
    <mergeCell ref="C81:C82"/>
    <mergeCell ref="D81:D82"/>
    <mergeCell ref="E81:E82"/>
    <mergeCell ref="B94:B95"/>
    <mergeCell ref="C94:C95"/>
    <mergeCell ref="D94:D95"/>
    <mergeCell ref="B91:E91"/>
  </mergeCells>
  <printOptions horizontalCentered="1"/>
  <pageMargins left="0.7" right="0.7" top="0.75" bottom="0.75" header="0.3" footer="0.3"/>
  <pageSetup paperSize="9" scale="85" fitToHeight="0" orientation="landscape" cellComments="asDisplayed" horizontalDpi="1200" verticalDpi="1200" r:id="rId1"/>
  <headerFooter alignWithMargins="0">
    <oddFooter>&amp;CStranica &amp;P</oddFooter>
  </headerFooter>
  <rowBreaks count="1" manualBreakCount="1"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radno final 3</vt:lpstr>
    </vt:vector>
  </TitlesOfParts>
  <Company>Fond za zastitu okolisa i energetsku ucinkovitost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Ojdana Rajić Azinović</dc:creator>
  <cp:lastModifiedBy>Ondina Pičulin</cp:lastModifiedBy>
  <cp:lastPrinted>2017-06-21T13:17:37Z</cp:lastPrinted>
  <dcterms:created xsi:type="dcterms:W3CDTF">2016-10-05T11:17:40Z</dcterms:created>
  <dcterms:modified xsi:type="dcterms:W3CDTF">2017-07-21T10:59:48Z</dcterms:modified>
</cp:coreProperties>
</file>