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5440" windowHeight="11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8" i="1"/>
  <c r="D72"/>
  <c r="D71"/>
  <c r="D70"/>
  <c r="D69"/>
  <c r="D68"/>
  <c r="G72"/>
  <c r="E72"/>
  <c r="G71"/>
  <c r="E71"/>
  <c r="G70"/>
  <c r="G69"/>
  <c r="E70"/>
  <c r="E69"/>
  <c r="E68"/>
  <c r="G8" l="1"/>
  <c r="G11" l="1"/>
  <c r="G10"/>
  <c r="G43"/>
  <c r="G18"/>
  <c r="G16" s="1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9" l="1"/>
  <c r="G53" l="1"/>
  <c r="G52"/>
  <c r="G51"/>
  <c r="G7"/>
  <c r="G6" s="1"/>
  <c r="G5" s="1"/>
  <c r="D62" s="1"/>
  <c r="G49"/>
  <c r="G48"/>
  <c r="G47"/>
  <c r="G45"/>
  <c r="G44" s="1"/>
  <c r="D65" s="1"/>
  <c r="E65" s="1"/>
  <c r="G50" l="1"/>
  <c r="E67" s="1"/>
  <c r="G67" s="1"/>
  <c r="G46"/>
  <c r="D66" l="1"/>
  <c r="G65"/>
  <c r="E62"/>
  <c r="G17"/>
  <c r="G12"/>
  <c r="G13"/>
  <c r="G14"/>
  <c r="G15"/>
  <c r="G66" l="1"/>
  <c r="D64"/>
  <c r="E64" s="1"/>
  <c r="G64" s="1"/>
  <c r="G62"/>
  <c r="D63"/>
  <c r="E63" l="1"/>
  <c r="G63" l="1"/>
</calcChain>
</file>

<file path=xl/sharedStrings.xml><?xml version="1.0" encoding="utf-8"?>
<sst xmlns="http://schemas.openxmlformats.org/spreadsheetml/2006/main" count="180" uniqueCount="131">
  <si>
    <t>Redni broj</t>
  </si>
  <si>
    <t>Opis usluge</t>
  </si>
  <si>
    <t>Jedinica mjere</t>
  </si>
  <si>
    <t>Jedinična cijena u kn</t>
  </si>
  <si>
    <t>(1)</t>
  </si>
  <si>
    <t>(2)</t>
  </si>
  <si>
    <t>(3)</t>
  </si>
  <si>
    <t>(4)</t>
  </si>
  <si>
    <t>(5)</t>
  </si>
  <si>
    <t>(6)</t>
  </si>
  <si>
    <t>(7)=(4)x(5)x(6)</t>
  </si>
  <si>
    <t>1.1</t>
  </si>
  <si>
    <t>kom</t>
  </si>
  <si>
    <t>1.2</t>
  </si>
  <si>
    <t>2.1</t>
  </si>
  <si>
    <t>1.</t>
  </si>
  <si>
    <t>1.1.1</t>
  </si>
  <si>
    <t>1.1.2</t>
  </si>
  <si>
    <t>2.</t>
  </si>
  <si>
    <t>Pozivi prema nepokretnim mrežama unutar RH</t>
  </si>
  <si>
    <t>SMS</t>
  </si>
  <si>
    <t>MMS</t>
  </si>
  <si>
    <t>min</t>
  </si>
  <si>
    <t>3.</t>
  </si>
  <si>
    <t>3.1</t>
  </si>
  <si>
    <t>SMS međunarodni</t>
  </si>
  <si>
    <t>SMS roaming iz zemalja članica EU</t>
  </si>
  <si>
    <t>SMS roaming iz ostalih zemalja Europe i svijeta</t>
  </si>
  <si>
    <t>MMS međunarodni</t>
  </si>
  <si>
    <t>MMS roaming iz zemalja članica EU</t>
  </si>
  <si>
    <t>MMS roaming iz ostalih zemalja Europe i svijeta</t>
  </si>
  <si>
    <t>Cijena razgovora dolaznih poziva u roamingu iz zemalja članica EU</t>
  </si>
  <si>
    <t>Cijena razgovora dolaznih poziva u roamingu iz ostalih zemalja Europe i svijeta</t>
  </si>
  <si>
    <t>Cijena razgovora odlaznih poziva u roamingu iz zemalja članica EU</t>
  </si>
  <si>
    <t>Cijena razgovora odlaznih poziva u roamingu iz ostalih zemalja Europe i svijeta</t>
  </si>
  <si>
    <t>Cijena razgovora prema inozemnim mrežama u EU</t>
  </si>
  <si>
    <t>Cijena razgovora prema inozemnim mrežama u ostalim državama Europe i svijeta</t>
  </si>
  <si>
    <t>Iznos naknade za uspostavu poziva</t>
  </si>
  <si>
    <t>4.</t>
  </si>
  <si>
    <t>4.1</t>
  </si>
  <si>
    <t>4G Modem</t>
  </si>
  <si>
    <t>GSM telefon TIP 1 - Kategorija "pametnog telefona" uređaj kao iPhone 5C 8GB ili drugi "jednako vrijedan" uređaj"</t>
  </si>
  <si>
    <t>5.</t>
  </si>
  <si>
    <t>5.1</t>
  </si>
  <si>
    <t>5.2</t>
  </si>
  <si>
    <t>5.3</t>
  </si>
  <si>
    <t>Ukupna cijena u kn (bez PDV-a)</t>
  </si>
  <si>
    <t>TROŠKOVNIK C - Cjenik međunarodnog i roaming prometa za mobile govorne priključke</t>
  </si>
  <si>
    <t>TROŠKOVNIK A - Cjenik mjesečnih naknada</t>
  </si>
  <si>
    <t>TROŠKOVNIK D - Cjenik mjesečne naknade korištenja radijske frekvencije (Na stavku troškovnika 4.1 ne obračunava se PDV)</t>
  </si>
  <si>
    <t>RED. BR.</t>
  </si>
  <si>
    <t>TROŠKOVNIK</t>
  </si>
  <si>
    <t>TROŠKOVNIK A</t>
  </si>
  <si>
    <t>TROŠKOVNIK B</t>
  </si>
  <si>
    <t>TROŠKOVNIK C</t>
  </si>
  <si>
    <t>TROŠKOVNIK D</t>
  </si>
  <si>
    <t>TROŠKOVNIK E</t>
  </si>
  <si>
    <t>CIJENA PONUDE BEZ PDV-a</t>
  </si>
  <si>
    <t>IZNOS NAKNADE ZA RADIJSKU FREKVENCIJU</t>
  </si>
  <si>
    <t>PDV</t>
  </si>
  <si>
    <t>UKUPNA CIJENA PONUDE S PDV-om I RADIJSKOM FREKVENCIJOM</t>
  </si>
  <si>
    <t>Okvirne mjesečne količine</t>
  </si>
  <si>
    <t>Okvirne količine za prvih 12 mjeseci</t>
  </si>
  <si>
    <t>6.</t>
  </si>
  <si>
    <t>Okvirne količine za drugih 12 mjeseci</t>
  </si>
  <si>
    <t>6.1</t>
  </si>
  <si>
    <t>6.2</t>
  </si>
  <si>
    <t>6.3</t>
  </si>
  <si>
    <t>TROŠKOVNIK F</t>
  </si>
  <si>
    <t>Ukupna cijena za 24 
mjeseca bez PDV-a</t>
  </si>
  <si>
    <t>REKAPITULACIJA</t>
  </si>
  <si>
    <t>Cijena za prvih 12 mjeseci PDV-a</t>
  </si>
  <si>
    <t>Cijena za drugih 12 mjeseca bez PDV-a</t>
  </si>
  <si>
    <t>GSM telefon TIP 2 - Kategorija "pametnog telefona" uređaj kao Sony Xperia E4G ili drugi "jednako vrijedan" uređaj"</t>
  </si>
  <si>
    <t>Pozivima prema ostalim pokretnim mrežama
unutar RH</t>
  </si>
  <si>
    <t>Naknada za mobilni govorni priključak</t>
  </si>
  <si>
    <t>Pozivi prema pokretnoj mreži operatera
unutar RH</t>
  </si>
  <si>
    <t>TROŠKOVNIK E - Cjenik mobilnih uređaja</t>
  </si>
  <si>
    <t>TROŠKOVNIK F - Cjenik mobilnih uređaja</t>
  </si>
  <si>
    <t>Iznos naknade za radijsku frekvenciju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</si>
  <si>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</si>
  <si>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</si>
  <si>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</si>
  <si>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</si>
  <si>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</si>
  <si>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</si>
  <si>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</si>
  <si>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</si>
  <si>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</si>
  <si>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</si>
  <si>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</si>
  <si>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</si>
  <si>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</si>
  <si>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</si>
  <si>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</si>
  <si>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</si>
  <si>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TROŠKOVNIK B - Cjenik usluga nakon iskorištenih tarifnih količina. Usluge unutar nacionalnih mreža nakon iskorištenog  glasovnog i sms prometa uključenog u mjesečnu naknadu za sve mobilne govorne priključke</t>
  </si>
  <si>
    <t>2.2</t>
  </si>
  <si>
    <t>2.3</t>
  </si>
  <si>
    <t>2.4</t>
  </si>
  <si>
    <t>2.5</t>
  </si>
  <si>
    <t>Ugovorno razdoblje mjeseci</t>
  </si>
  <si>
    <t>Obrazac 7. Troškovnik: Usluge mobilne telefonije 2015</t>
  </si>
  <si>
    <t>SMS roaming iz Srbije</t>
  </si>
  <si>
    <t>SMS roaming iz Bosne i Hercegovine</t>
  </si>
  <si>
    <t>SMS roaming iz Crne Gore</t>
  </si>
  <si>
    <t>MMS roaming iz Bosne i Hercegovine</t>
  </si>
  <si>
    <t>MMS roaming iz Srbije</t>
  </si>
  <si>
    <t>MMS roaming iz Crne Gore</t>
  </si>
  <si>
    <r>
      <t xml:space="preserve">Mjesečna naknada za mobilni govorni priključak uključen u VPN Naručitelja s uključenim uslugama:
</t>
    </r>
    <r>
      <rPr>
        <i/>
        <sz val="11"/>
        <rFont val="Calibri"/>
        <family val="2"/>
        <charset val="238"/>
        <scheme val="minor"/>
      </rPr>
      <t>- minimalno 400 min prema svim nacionalnim pokretnim i nepokretnim mrežama u RH
- minimalno 200 SMS poruka prema svim mrežama u RH
- minimalno 2GB prijenosa podataka unutar RH*</t>
    </r>
    <r>
      <rPr>
        <b/>
        <i/>
        <sz val="11"/>
        <rFont val="Calibri"/>
        <family val="2"/>
        <charset val="238"/>
        <scheme val="minor"/>
      </rPr>
      <t xml:space="preserve">
(* Nakon iskorištenog ponuđenog podatkovnog paketa, Ponuditelj treba osigurati smanjenje brzine prijenosa podataka do isteka obračunskog razdoblja bez dodatne naplate Naručitelju)</t>
    </r>
    <r>
      <rPr>
        <i/>
        <sz val="11"/>
        <rFont val="Calibri"/>
        <family val="2"/>
        <charset val="238"/>
        <scheme val="minor"/>
      </rPr>
      <t xml:space="preserve">
- neograničen broj govornih minuta prema mobilnim linijama unutar VPN-a Naručitelja
</t>
    </r>
    <r>
      <rPr>
        <b/>
        <i/>
        <sz val="11"/>
        <rFont val="Calibri"/>
        <family val="2"/>
        <charset val="238"/>
        <scheme val="minor"/>
      </rPr>
      <t xml:space="preserve">(NAPOMENA: </t>
    </r>
    <r>
      <rPr>
        <i/>
        <sz val="11"/>
        <color rgb="FFFF0000"/>
        <rFont val="Calibri"/>
        <family val="2"/>
        <charset val="238"/>
        <scheme val="minor"/>
      </rPr>
      <t>Naknada za pristup mobilnoj mreži je uračunata u iznos mjesečne naknade</t>
    </r>
    <r>
      <rPr>
        <b/>
        <i/>
        <sz val="11"/>
        <color rgb="FFFF0000"/>
        <rFont val="Calibri"/>
        <family val="2"/>
        <charset val="238"/>
        <scheme val="minor"/>
      </rPr>
      <t>)</t>
    </r>
  </si>
  <si>
    <r>
      <t xml:space="preserve">Naknada za uslugu prijenosa podataka:                                                                                       Mjesečna naknada priključka za mobilni prijenos podataka s uključenim podatkovnim prometom od minimalno 5GB*
(GPRS/EDGE/UMTS/HSDPA/LTE)
</t>
    </r>
    <r>
      <rPr>
        <b/>
        <sz val="11"/>
        <rFont val="Calibri"/>
        <family val="2"/>
        <charset val="238"/>
        <scheme val="minor"/>
      </rPr>
      <t xml:space="preserve">(* Nakon iskorištenog ponuđenog podatkovnog paketa, Ponuditelj treba osigurati smanjenje brzine prijenosa podataka do isteka obračunskog razdoblja bez dodatne naplate Naručitelju)
(NAPOMENA: </t>
    </r>
    <r>
      <rPr>
        <sz val="11"/>
        <color rgb="FFFF0000"/>
        <rFont val="Calibri"/>
        <family val="2"/>
        <charset val="238"/>
        <scheme val="minor"/>
      </rPr>
      <t>Naknada za pristup mobilnoj mreži je uračunata u iznos mjesečne naknade</t>
    </r>
    <r>
      <rPr>
        <b/>
        <sz val="11"/>
        <rFont val="Calibri"/>
        <family val="2"/>
        <charset val="238"/>
        <scheme val="minor"/>
      </rPr>
      <t>)</t>
    </r>
    <r>
      <rPr>
        <sz val="11"/>
        <rFont val="Calibri"/>
        <family val="2"/>
        <charset val="238"/>
        <scheme val="minor"/>
      </rPr>
      <t xml:space="preserve">
</t>
    </r>
  </si>
  <si>
    <t>Cijena razgovora dolaznih poziva u roamingu iz Bosne i Hercegovine</t>
  </si>
  <si>
    <t>Cijena razgovora dolaznih poziva u roamingu iz Srbije</t>
  </si>
  <si>
    <t>Cijena razgovora dolaznih poziva u roamingu iz Crne Gore</t>
  </si>
  <si>
    <t>Cijena razgovora odlaznih poziva u roamingu iz Bosne i Hercegovine</t>
  </si>
  <si>
    <t>Cijena razgovora odlaznih poziva u roamingu iz Srbije</t>
  </si>
  <si>
    <t>Cijena razgovora odlaznih poziva u roamingu iz Crne Gore</t>
  </si>
  <si>
    <t>Cijena razgovora prema inozemnim mrežama u Srbiji</t>
  </si>
  <si>
    <t>Cijena razgovora prema inozemnim mrežama u Bosni i Hercegovini</t>
  </si>
  <si>
    <t>Cijena razgovora prema inozemnim mrežama u Crnoj Gori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</si>
  <si>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</si>
  <si>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</si>
  <si>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</si>
  <si>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</si>
  <si>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</si>
  <si>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</si>
  <si>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</si>
  <si>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</si>
  <si>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</si>
  <si>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</si>
  <si>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r>
      <t xml:space="preserve">UKUPNA CIJENA PONUDE BEZ PDV-a </t>
    </r>
    <r>
      <rPr>
        <b/>
        <sz val="11"/>
        <color rgb="FFFF0000"/>
        <rFont val="Calibri"/>
        <family val="2"/>
        <charset val="238"/>
        <scheme val="minor"/>
      </rPr>
      <t>(S RADIJSKOM FREKVENCIJOM)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</si>
</sst>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0" xfId="0" applyNumberFormat="1" applyFont="1"/>
    <xf numFmtId="49" fontId="0" fillId="0" borderId="1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wrapText="1"/>
    </xf>
    <xf numFmtId="0" fontId="5" fillId="0" borderId="43" xfId="0" applyFont="1" applyBorder="1" applyAlignment="1">
      <alignment wrapText="1"/>
    </xf>
    <xf numFmtId="0" fontId="5" fillId="0" borderId="30" xfId="0" applyFont="1" applyBorder="1" applyAlignment="1">
      <alignment wrapText="1"/>
    </xf>
    <xf numFmtId="49" fontId="1" fillId="0" borderId="40" xfId="0" applyNumberFormat="1" applyFont="1" applyBorder="1" applyAlignment="1"/>
    <xf numFmtId="49" fontId="1" fillId="0" borderId="16" xfId="0" applyNumberFormat="1" applyFont="1" applyBorder="1" applyAlignment="1"/>
    <xf numFmtId="0" fontId="1" fillId="0" borderId="41" xfId="0" applyFont="1" applyFill="1" applyBorder="1" applyAlignment="1">
      <alignment vertical="center" wrapText="1"/>
    </xf>
    <xf numFmtId="4" fontId="1" fillId="0" borderId="41" xfId="0" applyNumberFormat="1" applyFont="1" applyBorder="1" applyAlignment="1"/>
    <xf numFmtId="0" fontId="5" fillId="0" borderId="41" xfId="0" applyFont="1" applyBorder="1" applyAlignment="1"/>
    <xf numFmtId="4" fontId="5" fillId="0" borderId="41" xfId="0" applyNumberFormat="1" applyFont="1" applyBorder="1" applyAlignment="1"/>
    <xf numFmtId="0" fontId="3" fillId="0" borderId="0" xfId="0" applyFont="1"/>
    <xf numFmtId="0" fontId="3" fillId="0" borderId="25" xfId="0" applyFont="1" applyBorder="1" applyAlignment="1">
      <alignment horizontal="center" vertical="center"/>
    </xf>
    <xf numFmtId="0" fontId="3" fillId="0" borderId="1" xfId="0" applyFont="1" applyBorder="1"/>
    <xf numFmtId="0" fontId="3" fillId="0" borderId="9" xfId="0" applyFont="1" applyBorder="1"/>
    <xf numFmtId="49" fontId="5" fillId="0" borderId="0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5" fillId="0" borderId="33" xfId="0" applyFont="1" applyBorder="1" applyAlignment="1">
      <alignment wrapText="1"/>
    </xf>
    <xf numFmtId="0" fontId="5" fillId="0" borderId="34" xfId="0" applyFont="1" applyBorder="1" applyAlignment="1">
      <alignment wrapText="1"/>
    </xf>
    <xf numFmtId="4" fontId="5" fillId="0" borderId="35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4" fontId="5" fillId="0" borderId="1" xfId="0" applyNumberFormat="1" applyFont="1" applyBorder="1" applyAlignment="1">
      <alignment horizontal="center"/>
    </xf>
    <xf numFmtId="49" fontId="5" fillId="0" borderId="39" xfId="0" applyNumberFormat="1" applyFont="1" applyBorder="1" applyAlignment="1"/>
    <xf numFmtId="49" fontId="5" fillId="0" borderId="34" xfId="0" applyNumberFormat="1" applyFont="1" applyBorder="1" applyAlignment="1"/>
    <xf numFmtId="49" fontId="5" fillId="0" borderId="3" xfId="0" applyNumberFormat="1" applyFont="1" applyBorder="1" applyAlignment="1"/>
    <xf numFmtId="49" fontId="5" fillId="0" borderId="4" xfId="0" applyNumberFormat="1" applyFont="1" applyBorder="1" applyAlignment="1"/>
    <xf numFmtId="1" fontId="3" fillId="0" borderId="1" xfId="0" applyNumberFormat="1" applyFont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/>
    <xf numFmtId="0" fontId="5" fillId="2" borderId="22" xfId="0" applyFont="1" applyFill="1" applyBorder="1" applyAlignment="1"/>
    <xf numFmtId="2" fontId="5" fillId="2" borderId="8" xfId="0" applyNumberFormat="1" applyFont="1" applyFill="1" applyBorder="1" applyAlignment="1">
      <alignment horizontal="center"/>
    </xf>
    <xf numFmtId="49" fontId="0" fillId="2" borderId="6" xfId="0" applyNumberForma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0" fontId="3" fillId="0" borderId="18" xfId="0" applyFont="1" applyBorder="1"/>
    <xf numFmtId="0" fontId="3" fillId="0" borderId="18" xfId="0" applyFont="1" applyFill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4" fillId="0" borderId="0" xfId="0" applyFont="1" applyFill="1"/>
    <xf numFmtId="0" fontId="3" fillId="0" borderId="7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/>
    <xf numFmtId="4" fontId="3" fillId="2" borderId="22" xfId="0" applyNumberFormat="1" applyFont="1" applyFill="1" applyBorder="1" applyAlignment="1">
      <alignment vertical="center" wrapText="1"/>
    </xf>
    <xf numFmtId="0" fontId="5" fillId="0" borderId="44" xfId="0" applyFont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4" fontId="5" fillId="0" borderId="49" xfId="0" applyNumberFormat="1" applyFont="1" applyBorder="1" applyAlignment="1">
      <alignment horizontal="center"/>
    </xf>
    <xf numFmtId="4" fontId="5" fillId="0" borderId="48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51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top" wrapText="1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3" fillId="0" borderId="9" xfId="0" applyFont="1" applyFill="1" applyBorder="1"/>
    <xf numFmtId="2" fontId="3" fillId="0" borderId="20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5" fillId="3" borderId="47" xfId="0" applyNumberFormat="1" applyFont="1" applyFill="1" applyBorder="1" applyAlignment="1"/>
    <xf numFmtId="49" fontId="5" fillId="3" borderId="3" xfId="0" applyNumberFormat="1" applyFont="1" applyFill="1" applyBorder="1" applyAlignment="1"/>
    <xf numFmtId="49" fontId="5" fillId="3" borderId="4" xfId="0" applyNumberFormat="1" applyFont="1" applyFill="1" applyBorder="1" applyAlignment="1"/>
    <xf numFmtId="4" fontId="9" fillId="3" borderId="1" xfId="0" applyNumberFormat="1" applyFont="1" applyFill="1" applyBorder="1" applyAlignment="1">
      <alignment horizontal="center"/>
    </xf>
    <xf numFmtId="4" fontId="9" fillId="3" borderId="14" xfId="0" applyNumberFormat="1" applyFont="1" applyFill="1" applyBorder="1" applyAlignment="1">
      <alignment horizontal="center"/>
    </xf>
    <xf numFmtId="49" fontId="1" fillId="4" borderId="29" xfId="0" applyNumberFormat="1" applyFont="1" applyFill="1" applyBorder="1" applyAlignment="1"/>
    <xf numFmtId="49" fontId="5" fillId="4" borderId="30" xfId="0" applyNumberFormat="1" applyFont="1" applyFill="1" applyBorder="1" applyAlignment="1"/>
    <xf numFmtId="49" fontId="5" fillId="4" borderId="31" xfId="0" applyNumberFormat="1" applyFont="1" applyFill="1" applyBorder="1" applyAlignment="1"/>
    <xf numFmtId="4" fontId="5" fillId="4" borderId="18" xfId="0" applyNumberFormat="1" applyFont="1" applyFill="1" applyBorder="1" applyAlignment="1">
      <alignment horizontal="center"/>
    </xf>
    <xf numFmtId="4" fontId="5" fillId="4" borderId="19" xfId="0" applyNumberFormat="1" applyFont="1" applyFill="1" applyBorder="1" applyAlignment="1">
      <alignment horizontal="center"/>
    </xf>
    <xf numFmtId="4" fontId="5" fillId="4" borderId="37" xfId="0" applyNumberFormat="1" applyFont="1" applyFill="1" applyBorder="1" applyAlignment="1">
      <alignment horizontal="center"/>
    </xf>
    <xf numFmtId="4" fontId="5" fillId="4" borderId="38" xfId="0" applyNumberFormat="1" applyFont="1" applyFill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9" fillId="3" borderId="2" xfId="0" applyNumberFormat="1" applyFont="1" applyFill="1" applyBorder="1" applyAlignment="1">
      <alignment horizontal="center"/>
    </xf>
    <xf numFmtId="4" fontId="9" fillId="3" borderId="4" xfId="0" applyNumberFormat="1" applyFont="1" applyFill="1" applyBorder="1" applyAlignment="1">
      <alignment horizontal="center"/>
    </xf>
    <xf numFmtId="4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view="pageLayout" zoomScaleNormal="80" workbookViewId="0"/>
  </sheetViews>
  <sheetFormatPr defaultRowHeight="15"/>
  <cols>
    <col min="1" max="1" width="9.140625" style="3"/>
    <col min="2" max="2" width="71.85546875" customWidth="1"/>
    <col min="3" max="3" width="6.7109375" customWidth="1"/>
    <col min="4" max="5" width="13.28515625" customWidth="1"/>
    <col min="6" max="6" width="18.5703125" style="77" customWidth="1"/>
    <col min="7" max="7" width="18.5703125" customWidth="1"/>
    <col min="8" max="8" width="9.140625" customWidth="1"/>
  </cols>
  <sheetData>
    <row r="1" spans="1:12">
      <c r="A1" s="9" t="s">
        <v>102</v>
      </c>
    </row>
    <row r="2" spans="1:12" ht="15.75" thickBot="1"/>
    <row r="3" spans="1:12" s="2" customFormat="1" ht="45" customHeight="1" thickBot="1">
      <c r="A3" s="4" t="s">
        <v>0</v>
      </c>
      <c r="B3" s="5" t="s">
        <v>1</v>
      </c>
      <c r="C3" s="6" t="s">
        <v>2</v>
      </c>
      <c r="D3" s="6" t="s">
        <v>61</v>
      </c>
      <c r="E3" s="6" t="s">
        <v>101</v>
      </c>
      <c r="F3" s="78" t="s">
        <v>3</v>
      </c>
      <c r="G3" s="7" t="s">
        <v>46</v>
      </c>
      <c r="I3" s="1"/>
      <c r="J3" s="1"/>
      <c r="K3" s="1"/>
      <c r="L3" s="1"/>
    </row>
    <row r="4" spans="1:12" s="3" customFormat="1" ht="12" customHeight="1" thickBot="1">
      <c r="A4" s="93" t="s">
        <v>4</v>
      </c>
      <c r="B4" s="94" t="s">
        <v>5</v>
      </c>
      <c r="C4" s="94" t="s">
        <v>6</v>
      </c>
      <c r="D4" s="94" t="s">
        <v>7</v>
      </c>
      <c r="E4" s="94" t="s">
        <v>8</v>
      </c>
      <c r="F4" s="95" t="s">
        <v>9</v>
      </c>
      <c r="G4" s="96" t="s">
        <v>10</v>
      </c>
    </row>
    <row r="5" spans="1:12" s="3" customFormat="1" ht="15.75" thickBot="1">
      <c r="A5" s="97" t="s">
        <v>15</v>
      </c>
      <c r="B5" s="98" t="s">
        <v>48</v>
      </c>
      <c r="C5" s="99"/>
      <c r="D5" s="99"/>
      <c r="E5" s="99"/>
      <c r="F5" s="99"/>
      <c r="G5" s="100">
        <f>G6+G9</f>
        <v>0</v>
      </c>
    </row>
    <row r="6" spans="1:12" s="3" customFormat="1">
      <c r="A6" s="101" t="s">
        <v>11</v>
      </c>
      <c r="B6" s="102" t="s">
        <v>75</v>
      </c>
      <c r="C6" s="102"/>
      <c r="D6" s="102"/>
      <c r="E6" s="102"/>
      <c r="F6" s="102"/>
      <c r="G6" s="103">
        <f>G7+G8</f>
        <v>0</v>
      </c>
    </row>
    <row r="7" spans="1:12" ht="206.25" customHeight="1">
      <c r="A7" s="104" t="s">
        <v>16</v>
      </c>
      <c r="B7" s="105" t="s">
        <v>109</v>
      </c>
      <c r="C7" s="38" t="s">
        <v>12</v>
      </c>
      <c r="D7" s="38">
        <v>90</v>
      </c>
      <c r="E7" s="38">
        <v>12</v>
      </c>
      <c r="F7" s="79">
        <v>0</v>
      </c>
      <c r="G7" s="106">
        <f>D7*E7*F7</f>
        <v>0</v>
      </c>
    </row>
    <row r="8" spans="1:12">
      <c r="A8" s="10" t="s">
        <v>17</v>
      </c>
      <c r="B8" s="31" t="s">
        <v>37</v>
      </c>
      <c r="C8" s="8" t="s">
        <v>12</v>
      </c>
      <c r="D8" s="58">
        <v>17000</v>
      </c>
      <c r="E8" s="8">
        <v>12</v>
      </c>
      <c r="F8" s="79">
        <v>0</v>
      </c>
      <c r="G8" s="34">
        <f>D8*E8*F8</f>
        <v>0</v>
      </c>
    </row>
    <row r="9" spans="1:12" ht="144" customHeight="1" thickBot="1">
      <c r="A9" s="104" t="s">
        <v>13</v>
      </c>
      <c r="B9" s="107" t="s">
        <v>110</v>
      </c>
      <c r="C9" s="46" t="s">
        <v>12</v>
      </c>
      <c r="D9" s="46">
        <v>20</v>
      </c>
      <c r="E9" s="46">
        <v>12</v>
      </c>
      <c r="F9" s="108">
        <v>0</v>
      </c>
      <c r="G9" s="109">
        <f>D9*E9*F9</f>
        <v>0</v>
      </c>
    </row>
    <row r="10" spans="1:12" ht="30" customHeight="1" thickBot="1">
      <c r="A10" s="59" t="s">
        <v>18</v>
      </c>
      <c r="B10" s="143" t="s">
        <v>96</v>
      </c>
      <c r="C10" s="144"/>
      <c r="D10" s="144"/>
      <c r="E10" s="144"/>
      <c r="F10" s="145"/>
      <c r="G10" s="68">
        <f>SUM(G11:G15)</f>
        <v>0</v>
      </c>
    </row>
    <row r="11" spans="1:12">
      <c r="A11" s="104" t="s">
        <v>14</v>
      </c>
      <c r="B11" s="37" t="s">
        <v>19</v>
      </c>
      <c r="C11" s="38" t="s">
        <v>22</v>
      </c>
      <c r="D11" s="38">
        <v>2640</v>
      </c>
      <c r="E11" s="46">
        <v>12</v>
      </c>
      <c r="F11" s="79">
        <v>0</v>
      </c>
      <c r="G11" s="110">
        <f>D11*E11*F11</f>
        <v>0</v>
      </c>
    </row>
    <row r="12" spans="1:12" ht="30">
      <c r="A12" s="104" t="s">
        <v>97</v>
      </c>
      <c r="B12" s="39" t="s">
        <v>74</v>
      </c>
      <c r="C12" s="38" t="s">
        <v>22</v>
      </c>
      <c r="D12" s="38">
        <v>4800</v>
      </c>
      <c r="E12" s="38">
        <v>12</v>
      </c>
      <c r="F12" s="79">
        <v>0</v>
      </c>
      <c r="G12" s="110">
        <f t="shared" ref="G12:G15" si="0">D12*E12*F12</f>
        <v>0</v>
      </c>
    </row>
    <row r="13" spans="1:12" ht="30">
      <c r="A13" s="104" t="s">
        <v>98</v>
      </c>
      <c r="B13" s="39" t="s">
        <v>76</v>
      </c>
      <c r="C13" s="38" t="s">
        <v>22</v>
      </c>
      <c r="D13" s="38">
        <v>4800</v>
      </c>
      <c r="E13" s="46">
        <v>12</v>
      </c>
      <c r="F13" s="79">
        <v>0</v>
      </c>
      <c r="G13" s="110">
        <f t="shared" si="0"/>
        <v>0</v>
      </c>
    </row>
    <row r="14" spans="1:12">
      <c r="A14" s="104" t="s">
        <v>99</v>
      </c>
      <c r="B14" s="37" t="s">
        <v>20</v>
      </c>
      <c r="C14" s="38" t="s">
        <v>12</v>
      </c>
      <c r="D14" s="38">
        <v>6500</v>
      </c>
      <c r="E14" s="38">
        <v>12</v>
      </c>
      <c r="F14" s="79">
        <v>0</v>
      </c>
      <c r="G14" s="110">
        <f t="shared" si="0"/>
        <v>0</v>
      </c>
    </row>
    <row r="15" spans="1:12" ht="15.75" thickBot="1">
      <c r="A15" s="111" t="s">
        <v>100</v>
      </c>
      <c r="B15" s="112" t="s">
        <v>21</v>
      </c>
      <c r="C15" s="46" t="s">
        <v>12</v>
      </c>
      <c r="D15" s="46">
        <v>300</v>
      </c>
      <c r="E15" s="46">
        <v>12</v>
      </c>
      <c r="F15" s="92">
        <v>0</v>
      </c>
      <c r="G15" s="113">
        <f t="shared" si="0"/>
        <v>0</v>
      </c>
    </row>
    <row r="16" spans="1:12" ht="15.75" thickBot="1">
      <c r="A16" s="59" t="s">
        <v>23</v>
      </c>
      <c r="B16" s="69" t="s">
        <v>47</v>
      </c>
      <c r="C16" s="70"/>
      <c r="D16" s="70"/>
      <c r="E16" s="70"/>
      <c r="F16" s="70"/>
      <c r="G16" s="71">
        <f>SUM(G17:G43)</f>
        <v>0</v>
      </c>
    </row>
    <row r="17" spans="1:7">
      <c r="A17" s="10" t="s">
        <v>24</v>
      </c>
      <c r="B17" s="37" t="s">
        <v>25</v>
      </c>
      <c r="C17" s="38" t="s">
        <v>12</v>
      </c>
      <c r="D17" s="8">
        <v>300</v>
      </c>
      <c r="E17" s="8">
        <v>12</v>
      </c>
      <c r="F17" s="79">
        <v>0</v>
      </c>
      <c r="G17" s="35">
        <f>D17*E17*F17</f>
        <v>0</v>
      </c>
    </row>
    <row r="18" spans="1:7">
      <c r="A18" s="10" t="s">
        <v>80</v>
      </c>
      <c r="B18" s="37" t="s">
        <v>26</v>
      </c>
      <c r="C18" s="38" t="s">
        <v>12</v>
      </c>
      <c r="D18" s="8">
        <v>60</v>
      </c>
      <c r="E18" s="8">
        <v>12</v>
      </c>
      <c r="F18" s="79">
        <v>0</v>
      </c>
      <c r="G18" s="35">
        <f t="shared" ref="G18:G42" si="1">D18*E18*F18</f>
        <v>0</v>
      </c>
    </row>
    <row r="19" spans="1:7">
      <c r="A19" s="10" t="s">
        <v>81</v>
      </c>
      <c r="B19" s="114" t="s">
        <v>104</v>
      </c>
      <c r="C19" s="116" t="s">
        <v>12</v>
      </c>
      <c r="D19" s="115">
        <v>20</v>
      </c>
      <c r="E19" s="8">
        <v>12</v>
      </c>
      <c r="F19" s="79">
        <v>0</v>
      </c>
      <c r="G19" s="35">
        <f t="shared" si="1"/>
        <v>0</v>
      </c>
    </row>
    <row r="20" spans="1:7">
      <c r="A20" s="10" t="s">
        <v>82</v>
      </c>
      <c r="B20" s="114" t="s">
        <v>103</v>
      </c>
      <c r="C20" s="116" t="s">
        <v>12</v>
      </c>
      <c r="D20" s="115">
        <v>20</v>
      </c>
      <c r="E20" s="8">
        <v>12</v>
      </c>
      <c r="F20" s="79">
        <v>0</v>
      </c>
      <c r="G20" s="35">
        <f t="shared" si="1"/>
        <v>0</v>
      </c>
    </row>
    <row r="21" spans="1:7">
      <c r="A21" s="10" t="s">
        <v>83</v>
      </c>
      <c r="B21" s="114" t="s">
        <v>105</v>
      </c>
      <c r="C21" s="116" t="s">
        <v>12</v>
      </c>
      <c r="D21" s="115">
        <v>20</v>
      </c>
      <c r="E21" s="8">
        <v>12</v>
      </c>
      <c r="F21" s="79">
        <v>0</v>
      </c>
      <c r="G21" s="35">
        <f t="shared" si="1"/>
        <v>0</v>
      </c>
    </row>
    <row r="22" spans="1:7">
      <c r="A22" s="10" t="s">
        <v>84</v>
      </c>
      <c r="B22" s="37" t="s">
        <v>27</v>
      </c>
      <c r="C22" s="38" t="s">
        <v>12</v>
      </c>
      <c r="D22" s="8">
        <v>60</v>
      </c>
      <c r="E22" s="8">
        <v>12</v>
      </c>
      <c r="F22" s="79">
        <v>0</v>
      </c>
      <c r="G22" s="35">
        <f t="shared" si="1"/>
        <v>0</v>
      </c>
    </row>
    <row r="23" spans="1:7">
      <c r="A23" s="10" t="s">
        <v>85</v>
      </c>
      <c r="B23" s="37" t="s">
        <v>28</v>
      </c>
      <c r="C23" s="38" t="s">
        <v>12</v>
      </c>
      <c r="D23" s="8">
        <v>20</v>
      </c>
      <c r="E23" s="8">
        <v>12</v>
      </c>
      <c r="F23" s="79">
        <v>0</v>
      </c>
      <c r="G23" s="35">
        <f t="shared" si="1"/>
        <v>0</v>
      </c>
    </row>
    <row r="24" spans="1:7">
      <c r="A24" s="10" t="s">
        <v>86</v>
      </c>
      <c r="B24" s="37" t="s">
        <v>29</v>
      </c>
      <c r="C24" s="38" t="s">
        <v>12</v>
      </c>
      <c r="D24" s="8">
        <v>20</v>
      </c>
      <c r="E24" s="8">
        <v>12</v>
      </c>
      <c r="F24" s="79">
        <v>0</v>
      </c>
      <c r="G24" s="35">
        <f t="shared" si="1"/>
        <v>0</v>
      </c>
    </row>
    <row r="25" spans="1:7">
      <c r="A25" s="10" t="s">
        <v>87</v>
      </c>
      <c r="B25" s="114" t="s">
        <v>106</v>
      </c>
      <c r="C25" s="116" t="s">
        <v>12</v>
      </c>
      <c r="D25" s="115">
        <v>5</v>
      </c>
      <c r="E25" s="8">
        <v>12</v>
      </c>
      <c r="F25" s="79">
        <v>0</v>
      </c>
      <c r="G25" s="35">
        <f t="shared" si="1"/>
        <v>0</v>
      </c>
    </row>
    <row r="26" spans="1:7">
      <c r="A26" s="10" t="s">
        <v>88</v>
      </c>
      <c r="B26" s="114" t="s">
        <v>107</v>
      </c>
      <c r="C26" s="116" t="s">
        <v>12</v>
      </c>
      <c r="D26" s="115">
        <v>5</v>
      </c>
      <c r="E26" s="8">
        <v>12</v>
      </c>
      <c r="F26" s="79">
        <v>0</v>
      </c>
      <c r="G26" s="35">
        <f t="shared" si="1"/>
        <v>0</v>
      </c>
    </row>
    <row r="27" spans="1:7">
      <c r="A27" s="10" t="s">
        <v>89</v>
      </c>
      <c r="B27" s="114" t="s">
        <v>108</v>
      </c>
      <c r="C27" s="116" t="s">
        <v>12</v>
      </c>
      <c r="D27" s="115">
        <v>5</v>
      </c>
      <c r="E27" s="8">
        <v>12</v>
      </c>
      <c r="F27" s="79">
        <v>0</v>
      </c>
      <c r="G27" s="35">
        <f t="shared" si="1"/>
        <v>0</v>
      </c>
    </row>
    <row r="28" spans="1:7">
      <c r="A28" s="10" t="s">
        <v>90</v>
      </c>
      <c r="B28" s="37" t="s">
        <v>30</v>
      </c>
      <c r="C28" s="38" t="s">
        <v>12</v>
      </c>
      <c r="D28" s="8">
        <v>20</v>
      </c>
      <c r="E28" s="8">
        <v>12</v>
      </c>
      <c r="F28" s="79">
        <v>0</v>
      </c>
      <c r="G28" s="35">
        <f t="shared" si="1"/>
        <v>0</v>
      </c>
    </row>
    <row r="29" spans="1:7" ht="15" customHeight="1">
      <c r="A29" s="10" t="s">
        <v>91</v>
      </c>
      <c r="B29" s="39" t="s">
        <v>31</v>
      </c>
      <c r="C29" s="38" t="s">
        <v>22</v>
      </c>
      <c r="D29" s="8">
        <v>20</v>
      </c>
      <c r="E29" s="8">
        <v>12</v>
      </c>
      <c r="F29" s="79">
        <v>0</v>
      </c>
      <c r="G29" s="35">
        <f t="shared" si="1"/>
        <v>0</v>
      </c>
    </row>
    <row r="30" spans="1:7" ht="15" customHeight="1">
      <c r="A30" s="10" t="s">
        <v>92</v>
      </c>
      <c r="B30" s="117" t="s">
        <v>111</v>
      </c>
      <c r="C30" s="116" t="s">
        <v>22</v>
      </c>
      <c r="D30" s="115">
        <v>15</v>
      </c>
      <c r="E30" s="8">
        <v>12</v>
      </c>
      <c r="F30" s="79">
        <v>0</v>
      </c>
      <c r="G30" s="35">
        <f t="shared" si="1"/>
        <v>0</v>
      </c>
    </row>
    <row r="31" spans="1:7" ht="15" customHeight="1">
      <c r="A31" s="10" t="s">
        <v>93</v>
      </c>
      <c r="B31" s="117" t="s">
        <v>112</v>
      </c>
      <c r="C31" s="116" t="s">
        <v>22</v>
      </c>
      <c r="D31" s="115">
        <v>10</v>
      </c>
      <c r="E31" s="8">
        <v>12</v>
      </c>
      <c r="F31" s="79">
        <v>0</v>
      </c>
      <c r="G31" s="35">
        <f t="shared" si="1"/>
        <v>0</v>
      </c>
    </row>
    <row r="32" spans="1:7" ht="15" customHeight="1">
      <c r="A32" s="10" t="s">
        <v>94</v>
      </c>
      <c r="B32" s="117" t="s">
        <v>113</v>
      </c>
      <c r="C32" s="116" t="s">
        <v>22</v>
      </c>
      <c r="D32" s="115">
        <v>10</v>
      </c>
      <c r="E32" s="8">
        <v>12</v>
      </c>
      <c r="F32" s="79">
        <v>0</v>
      </c>
      <c r="G32" s="35">
        <f t="shared" si="1"/>
        <v>0</v>
      </c>
    </row>
    <row r="33" spans="1:7" ht="15" customHeight="1">
      <c r="A33" s="10" t="s">
        <v>95</v>
      </c>
      <c r="B33" s="39" t="s">
        <v>32</v>
      </c>
      <c r="C33" s="38" t="s">
        <v>22</v>
      </c>
      <c r="D33" s="8">
        <v>5</v>
      </c>
      <c r="E33" s="8">
        <v>12</v>
      </c>
      <c r="F33" s="79">
        <v>0</v>
      </c>
      <c r="G33" s="35">
        <f t="shared" si="1"/>
        <v>0</v>
      </c>
    </row>
    <row r="34" spans="1:7" ht="15" customHeight="1">
      <c r="A34" s="10" t="s">
        <v>120</v>
      </c>
      <c r="B34" s="39" t="s">
        <v>33</v>
      </c>
      <c r="C34" s="38" t="s">
        <v>22</v>
      </c>
      <c r="D34" s="8">
        <v>20</v>
      </c>
      <c r="E34" s="8">
        <v>12</v>
      </c>
      <c r="F34" s="79">
        <v>0</v>
      </c>
      <c r="G34" s="35">
        <f t="shared" si="1"/>
        <v>0</v>
      </c>
    </row>
    <row r="35" spans="1:7" ht="15" customHeight="1">
      <c r="A35" s="10" t="s">
        <v>121</v>
      </c>
      <c r="B35" s="117" t="s">
        <v>114</v>
      </c>
      <c r="C35" s="38" t="s">
        <v>22</v>
      </c>
      <c r="D35" s="8">
        <v>15</v>
      </c>
      <c r="E35" s="8">
        <v>12</v>
      </c>
      <c r="F35" s="79">
        <v>0</v>
      </c>
      <c r="G35" s="35">
        <f t="shared" si="1"/>
        <v>0</v>
      </c>
    </row>
    <row r="36" spans="1:7" ht="15" customHeight="1">
      <c r="A36" s="10" t="s">
        <v>122</v>
      </c>
      <c r="B36" s="117" t="s">
        <v>115</v>
      </c>
      <c r="C36" s="38" t="s">
        <v>22</v>
      </c>
      <c r="D36" s="8">
        <v>10</v>
      </c>
      <c r="E36" s="8">
        <v>12</v>
      </c>
      <c r="F36" s="79">
        <v>0</v>
      </c>
      <c r="G36" s="35">
        <f t="shared" si="1"/>
        <v>0</v>
      </c>
    </row>
    <row r="37" spans="1:7" ht="15" customHeight="1">
      <c r="A37" s="10" t="s">
        <v>123</v>
      </c>
      <c r="B37" s="117" t="s">
        <v>116</v>
      </c>
      <c r="C37" s="38" t="s">
        <v>22</v>
      </c>
      <c r="D37" s="8">
        <v>10</v>
      </c>
      <c r="E37" s="8">
        <v>12</v>
      </c>
      <c r="F37" s="79">
        <v>0</v>
      </c>
      <c r="G37" s="35">
        <f t="shared" si="1"/>
        <v>0</v>
      </c>
    </row>
    <row r="38" spans="1:7" ht="15" customHeight="1">
      <c r="A38" s="10" t="s">
        <v>124</v>
      </c>
      <c r="B38" s="39" t="s">
        <v>34</v>
      </c>
      <c r="C38" s="38" t="s">
        <v>22</v>
      </c>
      <c r="D38" s="8">
        <v>5</v>
      </c>
      <c r="E38" s="8">
        <v>12</v>
      </c>
      <c r="F38" s="79">
        <v>0</v>
      </c>
      <c r="G38" s="35">
        <f t="shared" si="1"/>
        <v>0</v>
      </c>
    </row>
    <row r="39" spans="1:7" ht="15" customHeight="1">
      <c r="A39" s="10" t="s">
        <v>125</v>
      </c>
      <c r="B39" s="39" t="s">
        <v>35</v>
      </c>
      <c r="C39" s="38" t="s">
        <v>22</v>
      </c>
      <c r="D39" s="8">
        <v>20</v>
      </c>
      <c r="E39" s="8">
        <v>12</v>
      </c>
      <c r="F39" s="79">
        <v>0</v>
      </c>
      <c r="G39" s="35">
        <f t="shared" si="1"/>
        <v>0</v>
      </c>
    </row>
    <row r="40" spans="1:7" ht="15" customHeight="1">
      <c r="A40" s="10" t="s">
        <v>126</v>
      </c>
      <c r="B40" s="117" t="s">
        <v>118</v>
      </c>
      <c r="C40" s="116" t="s">
        <v>22</v>
      </c>
      <c r="D40" s="115">
        <v>15</v>
      </c>
      <c r="E40" s="8">
        <v>12</v>
      </c>
      <c r="F40" s="79">
        <v>0</v>
      </c>
      <c r="G40" s="35">
        <f t="shared" si="1"/>
        <v>0</v>
      </c>
    </row>
    <row r="41" spans="1:7">
      <c r="A41" s="10" t="s">
        <v>127</v>
      </c>
      <c r="B41" s="117" t="s">
        <v>117</v>
      </c>
      <c r="C41" s="116" t="s">
        <v>22</v>
      </c>
      <c r="D41" s="115">
        <v>10</v>
      </c>
      <c r="E41" s="8">
        <v>12</v>
      </c>
      <c r="F41" s="79">
        <v>0</v>
      </c>
      <c r="G41" s="35">
        <f t="shared" si="1"/>
        <v>0</v>
      </c>
    </row>
    <row r="42" spans="1:7">
      <c r="A42" s="10" t="s">
        <v>128</v>
      </c>
      <c r="B42" s="117" t="s">
        <v>119</v>
      </c>
      <c r="C42" s="116" t="s">
        <v>22</v>
      </c>
      <c r="D42" s="115">
        <v>10</v>
      </c>
      <c r="E42" s="8">
        <v>12</v>
      </c>
      <c r="F42" s="79">
        <v>0</v>
      </c>
      <c r="G42" s="35">
        <f t="shared" si="1"/>
        <v>0</v>
      </c>
    </row>
    <row r="43" spans="1:7" ht="15" customHeight="1" thickBot="1">
      <c r="A43" s="10" t="s">
        <v>129</v>
      </c>
      <c r="B43" s="39" t="s">
        <v>36</v>
      </c>
      <c r="C43" s="38" t="s">
        <v>22</v>
      </c>
      <c r="D43" s="8">
        <v>5</v>
      </c>
      <c r="E43" s="8">
        <v>12</v>
      </c>
      <c r="F43" s="79">
        <v>0</v>
      </c>
      <c r="G43" s="35">
        <f>D43*E43*F43</f>
        <v>0</v>
      </c>
    </row>
    <row r="44" spans="1:7" ht="30" customHeight="1" thickBot="1">
      <c r="A44" s="72" t="s">
        <v>38</v>
      </c>
      <c r="B44" s="143" t="s">
        <v>49</v>
      </c>
      <c r="C44" s="144"/>
      <c r="D44" s="144"/>
      <c r="E44" s="144"/>
      <c r="F44" s="144"/>
      <c r="G44" s="68">
        <f>G45</f>
        <v>0</v>
      </c>
    </row>
    <row r="45" spans="1:7" ht="15" customHeight="1" thickBot="1">
      <c r="A45" s="13" t="s">
        <v>39</v>
      </c>
      <c r="B45" s="40" t="s">
        <v>79</v>
      </c>
      <c r="C45" s="41" t="s">
        <v>12</v>
      </c>
      <c r="D45" s="41">
        <v>90</v>
      </c>
      <c r="E45" s="30">
        <v>12</v>
      </c>
      <c r="F45" s="79">
        <v>0</v>
      </c>
      <c r="G45" s="42">
        <f>D45*E45*F45</f>
        <v>0</v>
      </c>
    </row>
    <row r="46" spans="1:7" ht="60" customHeight="1" thickBot="1">
      <c r="A46" s="59" t="s">
        <v>42</v>
      </c>
      <c r="B46" s="61" t="s">
        <v>77</v>
      </c>
      <c r="C46" s="62"/>
      <c r="D46" s="63" t="s">
        <v>62</v>
      </c>
      <c r="E46" s="64"/>
      <c r="F46" s="62"/>
      <c r="G46" s="68">
        <f>SUM(G47:G49)</f>
        <v>0</v>
      </c>
    </row>
    <row r="47" spans="1:7" ht="30">
      <c r="A47" s="12" t="s">
        <v>43</v>
      </c>
      <c r="B47" s="43" t="s">
        <v>41</v>
      </c>
      <c r="C47" s="44" t="s">
        <v>12</v>
      </c>
      <c r="D47" s="118">
        <v>60</v>
      </c>
      <c r="E47" s="44">
        <v>12</v>
      </c>
      <c r="F47" s="79">
        <v>0</v>
      </c>
      <c r="G47" s="45">
        <f>D47*F47</f>
        <v>0</v>
      </c>
    </row>
    <row r="48" spans="1:7" ht="30">
      <c r="A48" s="10" t="s">
        <v>44</v>
      </c>
      <c r="B48" s="39" t="s">
        <v>73</v>
      </c>
      <c r="C48" s="38" t="s">
        <v>12</v>
      </c>
      <c r="D48" s="38">
        <v>5</v>
      </c>
      <c r="E48" s="38">
        <v>12</v>
      </c>
      <c r="F48" s="79">
        <v>0</v>
      </c>
      <c r="G48" s="34">
        <f>D48*F48</f>
        <v>0</v>
      </c>
    </row>
    <row r="49" spans="1:8" ht="15.75" thickBot="1">
      <c r="A49" s="11" t="s">
        <v>45</v>
      </c>
      <c r="B49" s="32" t="s">
        <v>40</v>
      </c>
      <c r="C49" s="46" t="s">
        <v>12</v>
      </c>
      <c r="D49" s="119">
        <v>15</v>
      </c>
      <c r="E49" s="46">
        <v>12</v>
      </c>
      <c r="F49" s="92">
        <v>0</v>
      </c>
      <c r="G49" s="36">
        <f>D49*F49</f>
        <v>0</v>
      </c>
    </row>
    <row r="50" spans="1:8" ht="60" customHeight="1" thickBot="1">
      <c r="A50" s="60" t="s">
        <v>63</v>
      </c>
      <c r="B50" s="61" t="s">
        <v>78</v>
      </c>
      <c r="C50" s="62"/>
      <c r="D50" s="63" t="s">
        <v>64</v>
      </c>
      <c r="E50" s="64"/>
      <c r="F50" s="82"/>
      <c r="G50" s="68">
        <f>SUM(G51:G53)</f>
        <v>0</v>
      </c>
    </row>
    <row r="51" spans="1:8" ht="30">
      <c r="A51" s="12" t="s">
        <v>65</v>
      </c>
      <c r="B51" s="43" t="s">
        <v>41</v>
      </c>
      <c r="C51" s="44" t="s">
        <v>12</v>
      </c>
      <c r="D51" s="118">
        <v>30</v>
      </c>
      <c r="E51" s="44">
        <v>12</v>
      </c>
      <c r="F51" s="79">
        <v>0</v>
      </c>
      <c r="G51" s="45">
        <f>D51*F51</f>
        <v>0</v>
      </c>
    </row>
    <row r="52" spans="1:8" ht="30">
      <c r="A52" s="10" t="s">
        <v>66</v>
      </c>
      <c r="B52" s="39" t="s">
        <v>73</v>
      </c>
      <c r="C52" s="38" t="s">
        <v>12</v>
      </c>
      <c r="D52" s="38">
        <v>5</v>
      </c>
      <c r="E52" s="38">
        <v>12</v>
      </c>
      <c r="F52" s="79">
        <v>0</v>
      </c>
      <c r="G52" s="34">
        <f>D52*F52</f>
        <v>0</v>
      </c>
    </row>
    <row r="53" spans="1:8" ht="15.75" thickBot="1">
      <c r="A53" s="73" t="s">
        <v>67</v>
      </c>
      <c r="B53" s="74" t="s">
        <v>40</v>
      </c>
      <c r="C53" s="75" t="s">
        <v>12</v>
      </c>
      <c r="D53" s="120">
        <v>5</v>
      </c>
      <c r="E53" s="75">
        <v>12</v>
      </c>
      <c r="F53" s="84">
        <v>0</v>
      </c>
      <c r="G53" s="76">
        <f>D53*F53</f>
        <v>0</v>
      </c>
    </row>
    <row r="54" spans="1:8">
      <c r="A54" s="16"/>
      <c r="B54" s="33"/>
      <c r="C54" s="33"/>
      <c r="D54" s="33"/>
      <c r="E54" s="33"/>
      <c r="F54" s="80"/>
      <c r="G54" s="47"/>
    </row>
    <row r="55" spans="1:8">
      <c r="A55" s="16"/>
      <c r="B55" s="33"/>
      <c r="C55" s="33"/>
      <c r="D55" s="33"/>
      <c r="E55" s="33"/>
      <c r="F55" s="80"/>
      <c r="G55" s="47"/>
    </row>
    <row r="56" spans="1:8">
      <c r="A56" s="16"/>
      <c r="B56" s="33"/>
      <c r="C56" s="33"/>
      <c r="D56" s="33"/>
      <c r="E56" s="33"/>
      <c r="F56" s="80"/>
      <c r="G56" s="47"/>
    </row>
    <row r="57" spans="1:8">
      <c r="A57" s="16"/>
      <c r="B57" s="33"/>
      <c r="C57" s="33"/>
      <c r="D57" s="33"/>
      <c r="E57" s="33"/>
      <c r="F57" s="80"/>
      <c r="G57" s="47"/>
    </row>
    <row r="58" spans="1:8">
      <c r="A58" s="16"/>
      <c r="B58" s="33"/>
      <c r="C58" s="33"/>
      <c r="D58" s="33"/>
      <c r="E58" s="33"/>
      <c r="F58" s="80"/>
      <c r="G58" s="47"/>
    </row>
    <row r="59" spans="1:8">
      <c r="A59" s="9" t="s">
        <v>70</v>
      </c>
      <c r="B59" s="29"/>
      <c r="C59" s="29"/>
      <c r="D59" s="29"/>
      <c r="E59" s="29"/>
      <c r="F59" s="81"/>
      <c r="G59" s="29"/>
    </row>
    <row r="60" spans="1:8" ht="15.75" thickBot="1">
      <c r="B60" s="29"/>
      <c r="C60" s="29"/>
      <c r="D60" s="29"/>
      <c r="E60" s="29"/>
      <c r="F60" s="81"/>
      <c r="G60" s="29"/>
    </row>
    <row r="61" spans="1:8" ht="60" customHeight="1" thickBot="1">
      <c r="A61" s="65" t="s">
        <v>50</v>
      </c>
      <c r="B61" s="66" t="s">
        <v>51</v>
      </c>
      <c r="C61" s="67"/>
      <c r="D61" s="63" t="s">
        <v>71</v>
      </c>
      <c r="E61" s="146" t="s">
        <v>72</v>
      </c>
      <c r="F61" s="147"/>
      <c r="G61" s="85" t="s">
        <v>69</v>
      </c>
      <c r="H61" s="25"/>
    </row>
    <row r="62" spans="1:8">
      <c r="A62" s="15" t="s">
        <v>15</v>
      </c>
      <c r="B62" s="48" t="s">
        <v>52</v>
      </c>
      <c r="C62" s="49"/>
      <c r="D62" s="50">
        <f>G5</f>
        <v>0</v>
      </c>
      <c r="E62" s="135">
        <f>D62</f>
        <v>0</v>
      </c>
      <c r="F62" s="136"/>
      <c r="G62" s="86">
        <f>D62+E62</f>
        <v>0</v>
      </c>
      <c r="H62" s="26"/>
    </row>
    <row r="63" spans="1:8">
      <c r="A63" s="14" t="s">
        <v>18</v>
      </c>
      <c r="B63" s="51" t="s">
        <v>53</v>
      </c>
      <c r="C63" s="52"/>
      <c r="D63" s="53">
        <f>G10</f>
        <v>0</v>
      </c>
      <c r="E63" s="137">
        <f>D63</f>
        <v>0</v>
      </c>
      <c r="F63" s="138"/>
      <c r="G63" s="87">
        <f>D63+E63</f>
        <v>0</v>
      </c>
      <c r="H63" s="26"/>
    </row>
    <row r="64" spans="1:8">
      <c r="A64" s="14" t="s">
        <v>23</v>
      </c>
      <c r="B64" s="51" t="s">
        <v>54</v>
      </c>
      <c r="C64" s="52"/>
      <c r="D64" s="53">
        <f>G16</f>
        <v>0</v>
      </c>
      <c r="E64" s="137">
        <f>D64</f>
        <v>0</v>
      </c>
      <c r="F64" s="138"/>
      <c r="G64" s="87">
        <f>D64+E64</f>
        <v>0</v>
      </c>
      <c r="H64" s="26"/>
    </row>
    <row r="65" spans="1:8">
      <c r="A65" s="14" t="s">
        <v>38</v>
      </c>
      <c r="B65" s="51" t="s">
        <v>55</v>
      </c>
      <c r="C65" s="52"/>
      <c r="D65" s="53">
        <f>G44</f>
        <v>0</v>
      </c>
      <c r="E65" s="137">
        <f>D65</f>
        <v>0</v>
      </c>
      <c r="F65" s="138"/>
      <c r="G65" s="87">
        <f>D65+E65</f>
        <v>0</v>
      </c>
      <c r="H65" s="26"/>
    </row>
    <row r="66" spans="1:8">
      <c r="A66" s="18" t="s">
        <v>42</v>
      </c>
      <c r="B66" s="20" t="s">
        <v>56</v>
      </c>
      <c r="C66" s="21"/>
      <c r="D66" s="17">
        <f>G46</f>
        <v>0</v>
      </c>
      <c r="E66" s="133"/>
      <c r="F66" s="134"/>
      <c r="G66" s="88">
        <f>D66</f>
        <v>0</v>
      </c>
      <c r="H66" s="27"/>
    </row>
    <row r="67" spans="1:8" ht="15.75" thickBot="1">
      <c r="A67" s="19" t="s">
        <v>63</v>
      </c>
      <c r="B67" s="22" t="s">
        <v>68</v>
      </c>
      <c r="C67" s="22"/>
      <c r="D67" s="83"/>
      <c r="E67" s="141">
        <f>G50</f>
        <v>0</v>
      </c>
      <c r="F67" s="142"/>
      <c r="G67" s="89">
        <f>E67</f>
        <v>0</v>
      </c>
      <c r="H67" s="28"/>
    </row>
    <row r="68" spans="1:8">
      <c r="A68" s="23" t="s">
        <v>57</v>
      </c>
      <c r="B68" s="54"/>
      <c r="C68" s="55"/>
      <c r="D68" s="50">
        <f>SUM(D62+D63+D64+D66)</f>
        <v>0</v>
      </c>
      <c r="E68" s="135">
        <f>E62+E63+E64+E67</f>
        <v>0</v>
      </c>
      <c r="F68" s="136"/>
      <c r="G68" s="90">
        <f>D68+E68</f>
        <v>0</v>
      </c>
      <c r="H68" s="26"/>
    </row>
    <row r="69" spans="1:8">
      <c r="A69" s="24" t="s">
        <v>58</v>
      </c>
      <c r="B69" s="56"/>
      <c r="C69" s="57"/>
      <c r="D69" s="53">
        <f>G44</f>
        <v>0</v>
      </c>
      <c r="E69" s="137">
        <f>D69</f>
        <v>0</v>
      </c>
      <c r="F69" s="138"/>
      <c r="G69" s="91">
        <f>D69+E69</f>
        <v>0</v>
      </c>
      <c r="H69" s="26"/>
    </row>
    <row r="70" spans="1:8" ht="15.75">
      <c r="A70" s="121" t="s">
        <v>130</v>
      </c>
      <c r="B70" s="122"/>
      <c r="C70" s="123"/>
      <c r="D70" s="124">
        <f>SUM(D68:D69)</f>
        <v>0</v>
      </c>
      <c r="E70" s="139">
        <f>SUM(E68:F69)</f>
        <v>0</v>
      </c>
      <c r="F70" s="140"/>
      <c r="G70" s="125">
        <f>SUM(G68:G69)</f>
        <v>0</v>
      </c>
      <c r="H70" s="26"/>
    </row>
    <row r="71" spans="1:8">
      <c r="A71" s="24" t="s">
        <v>59</v>
      </c>
      <c r="B71" s="56"/>
      <c r="C71" s="57"/>
      <c r="D71" s="53">
        <f>D68*0.25</f>
        <v>0</v>
      </c>
      <c r="E71" s="137">
        <f>E68*0.25</f>
        <v>0</v>
      </c>
      <c r="F71" s="138"/>
      <c r="G71" s="91">
        <f>D71+E71</f>
        <v>0</v>
      </c>
      <c r="H71" s="26"/>
    </row>
    <row r="72" spans="1:8" ht="15.75" thickBot="1">
      <c r="A72" s="126" t="s">
        <v>60</v>
      </c>
      <c r="B72" s="127"/>
      <c r="C72" s="128"/>
      <c r="D72" s="129">
        <f>D71+D68+D69</f>
        <v>0</v>
      </c>
      <c r="E72" s="131">
        <f>E71+E69+E68</f>
        <v>0</v>
      </c>
      <c r="F72" s="132"/>
      <c r="G72" s="130">
        <f>D72+E72</f>
        <v>0</v>
      </c>
      <c r="H72" s="26"/>
    </row>
  </sheetData>
  <mergeCells count="14">
    <mergeCell ref="B10:F10"/>
    <mergeCell ref="E64:F64"/>
    <mergeCell ref="E65:F65"/>
    <mergeCell ref="E61:F61"/>
    <mergeCell ref="E62:F62"/>
    <mergeCell ref="E63:F63"/>
    <mergeCell ref="B44:F44"/>
    <mergeCell ref="E72:F72"/>
    <mergeCell ref="E66:F66"/>
    <mergeCell ref="E68:F68"/>
    <mergeCell ref="E69:F69"/>
    <mergeCell ref="E71:F71"/>
    <mergeCell ref="E70:F70"/>
    <mergeCell ref="E67:F67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Footer>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Behtanić</dc:creator>
  <cp:lastModifiedBy>zabramovic</cp:lastModifiedBy>
  <cp:lastPrinted>2015-07-17T08:27:35Z</cp:lastPrinted>
  <dcterms:created xsi:type="dcterms:W3CDTF">2015-06-07T17:45:05Z</dcterms:created>
  <dcterms:modified xsi:type="dcterms:W3CDTF">2015-07-20T13:38:30Z</dcterms:modified>
</cp:coreProperties>
</file>